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ESIDENTI-liste" sheetId="1" r:id="rId1"/>
    <sheet name="candidati" sheetId="2" r:id="rId2"/>
  </sheets>
  <definedNames>
    <definedName name="_xlnm.Print_Area" localSheetId="0">'PRESIDENTI-liste'!$A$23:$U$58</definedName>
    <definedName name="_xlnm.Print_Titles" localSheetId="1">'candidati'!$1:$1</definedName>
  </definedNames>
  <calcPr fullCalcOnLoad="1"/>
</workbook>
</file>

<file path=xl/sharedStrings.xml><?xml version="1.0" encoding="utf-8"?>
<sst xmlns="http://schemas.openxmlformats.org/spreadsheetml/2006/main" count="240" uniqueCount="185">
  <si>
    <t>RISULTATI SCRUTINIO ELEZIONI 12-13/02/2023</t>
  </si>
  <si>
    <t>Regionali</t>
  </si>
  <si>
    <t>ELETTORI</t>
  </si>
  <si>
    <t>VOTANTI</t>
  </si>
  <si>
    <t>Percentuale</t>
  </si>
  <si>
    <t>M</t>
  </si>
  <si>
    <t>F</t>
  </si>
  <si>
    <t>Tot</t>
  </si>
  <si>
    <t>Votanti</t>
  </si>
  <si>
    <t>SEZ.1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</si>
  <si>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</si>
  <si>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</si>
  <si>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</si>
  <si>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</si>
  <si>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</si>
  <si>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</si>
  <si>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</si>
  <si>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</si>
  <si>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</si>
  <si>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</si>
  <si>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SEZ.12</t>
  </si>
  <si>
    <t>SEZ.13</t>
  </si>
  <si>
    <t>SEZ.14</t>
  </si>
  <si>
    <t>SEZ.15</t>
  </si>
  <si>
    <t>TOTALE</t>
  </si>
  <si>
    <t>VOTI AL CANDIDATO Presidente Giunta regionale</t>
  </si>
  <si>
    <t>Percent.</t>
  </si>
  <si>
    <t>Bianche</t>
  </si>
  <si>
    <t>Nulle</t>
  </si>
  <si>
    <t>non assegnate</t>
  </si>
  <si>
    <t>FONTANA ATTILIO</t>
  </si>
  <si>
    <t>MAJORINO PIERFRANCESCO</t>
  </si>
  <si>
    <t>MARA GHIDORZI</t>
  </si>
  <si>
    <t>LETIZIA MORATTI</t>
  </si>
  <si>
    <t>Totale valide</t>
  </si>
  <si>
    <t>TOTALE generale</t>
  </si>
  <si>
    <t>%VOTI VALIDI</t>
  </si>
  <si>
    <t>VOTI DI LISTA</t>
  </si>
  <si>
    <t>COALIZIONE</t>
  </si>
  <si>
    <t>LEGA</t>
  </si>
  <si>
    <t>NOI MODERATI RINASCIMENTO</t>
  </si>
  <si>
    <t>MELONI FRATELLI D'ITALIA</t>
  </si>
  <si>
    <t>FONTANA PRESIDENTE</t>
  </si>
  <si>
    <t>FI PPE</t>
  </si>
  <si>
    <t>ALLEANZA VERDI SINISTRA</t>
  </si>
  <si>
    <t>MOVIMENTO 5 STELLE</t>
  </si>
  <si>
    <t>PD</t>
  </si>
  <si>
    <t>PATTO CIVICO MAJORINO PRESIDENTE</t>
  </si>
  <si>
    <t>UNIONE POPOLARE</t>
  </si>
  <si>
    <t>AZIONE - ITALIA VIVA</t>
  </si>
  <si>
    <t>LISTA MORATTI PRESIDENTE</t>
  </si>
  <si>
    <t>TOTALI</t>
  </si>
  <si>
    <t>DIFFERENZA TRA PRESIDENTE E LE LISTE COLLEGATE</t>
  </si>
  <si>
    <t>somma</t>
  </si>
  <si>
    <t>SEZIONE</t>
  </si>
  <si>
    <t>LISTA 1 LEGA</t>
  </si>
  <si>
    <t xml:space="preserve">ANELLI ROBERTO </t>
  </si>
  <si>
    <t>MAZZOLENI MONICA</t>
  </si>
  <si>
    <t>MALANCHINI GIOVANNI FRANCESCO</t>
  </si>
  <si>
    <t>POMA ELENA</t>
  </si>
  <si>
    <t>BELOTTI DANIELE</t>
  </si>
  <si>
    <t>FASSI SERENA</t>
  </si>
  <si>
    <t>GALIZZI ALEX</t>
  </si>
  <si>
    <t>FUMAGALLI SARA</t>
  </si>
  <si>
    <t>BERTAZZOLI GIORGIO</t>
  </si>
  <si>
    <t>TESTA EMANUELA</t>
  </si>
  <si>
    <t>LISTA 2 NOI MODERATI</t>
  </si>
  <si>
    <t xml:space="preserve">SGARBI VITTORIO </t>
  </si>
  <si>
    <t xml:space="preserve">KAUR RAJVIR </t>
  </si>
  <si>
    <t>PREDIERI MARCO</t>
  </si>
  <si>
    <t xml:space="preserve">PEZZONI SARA </t>
  </si>
  <si>
    <t>SCOTTI VALSIRO</t>
  </si>
  <si>
    <t xml:space="preserve">VIOLA CINZIA </t>
  </si>
  <si>
    <t xml:space="preserve">LISTA 3 GIORGIA MELONI -FRATELLI D'ITALIA </t>
  </si>
  <si>
    <t>FRANCO PAOLO DETTO PAOLO</t>
  </si>
  <si>
    <t>MAGONI LARA</t>
  </si>
  <si>
    <t xml:space="preserve">CENTURELLI CORRADO </t>
  </si>
  <si>
    <t>BELOTTI SILVIA</t>
  </si>
  <si>
    <t>MACCONI PIETRO</t>
  </si>
  <si>
    <t xml:space="preserve">TODESCHINI MONIA </t>
  </si>
  <si>
    <t>MAZZOLENI ALBERTO</t>
  </si>
  <si>
    <t xml:space="preserve">TUGNOLI VALENTINA </t>
  </si>
  <si>
    <t xml:space="preserve">SCHIAVI MICHELE </t>
  </si>
  <si>
    <t>ZANGA ANTONIETTA</t>
  </si>
  <si>
    <t>LISTA 4 FONTANA PRESIDENTE</t>
  </si>
  <si>
    <t>BALERI ANTONIO</t>
  </si>
  <si>
    <t>BARANCA STEFANIA</t>
  </si>
  <si>
    <t>CURIONI FULVIO</t>
  </si>
  <si>
    <t>BONOMI DANIA</t>
  </si>
  <si>
    <t>FINAZZI ALBERTO</t>
  </si>
  <si>
    <t>BONVINI FEDERICA FRANCESCA</t>
  </si>
  <si>
    <t>GIAMBELLINI GIACINTO LUCIO detto GIACI</t>
  </si>
  <si>
    <t>MARZAROLI NADIA</t>
  </si>
  <si>
    <t>MANGANO BASILIO ANTONINO FEDERICO</t>
  </si>
  <si>
    <t xml:space="preserve">NASCIMBENE LAURA </t>
  </si>
  <si>
    <t>LISTA 5 FORZA ITALIA -PPE</t>
  </si>
  <si>
    <t xml:space="preserve">BELLINI ADRIANA </t>
  </si>
  <si>
    <t xml:space="preserve">LORENZI STEFANO </t>
  </si>
  <si>
    <t xml:space="preserve">LUZZANA ANTONELLA </t>
  </si>
  <si>
    <t>LOBATI JONATHAN</t>
  </si>
  <si>
    <t xml:space="preserve">SIMONCELLI SARA </t>
  </si>
  <si>
    <t>DA POLENZA AGOSTINO</t>
  </si>
  <si>
    <t xml:space="preserve">VILLA CRISTINA </t>
  </si>
  <si>
    <t xml:space="preserve">BARUFFI AUGUSTO </t>
  </si>
  <si>
    <t xml:space="preserve">BUGINI FRANCESCA </t>
  </si>
  <si>
    <t>LISTA 6  ALLEANZA VERDI E SINISTRA</t>
  </si>
  <si>
    <t xml:space="preserve">DI SIRIO ALFREDO </t>
  </si>
  <si>
    <t xml:space="preserve">RUZZINI ORIANA </t>
  </si>
  <si>
    <t xml:space="preserve">FOLIO ALESSIO </t>
  </si>
  <si>
    <t xml:space="preserve">FORLINI SIMONA </t>
  </si>
  <si>
    <t>CIAMPA PASQUALE ALESSIO</t>
  </si>
  <si>
    <t xml:space="preserve">RAPIZZA SILVIA </t>
  </si>
  <si>
    <t xml:space="preserve">LAZZARI ALDO </t>
  </si>
  <si>
    <t>PEDRONI GIOVANNA</t>
  </si>
  <si>
    <t>LISTA 7 MOVIMENTO 5 STELLE</t>
  </si>
  <si>
    <t>BERNAREGGI MYRIAM</t>
  </si>
  <si>
    <t>GNOCCHI JACOPO</t>
  </si>
  <si>
    <t>TORRISI CONCETTA</t>
  </si>
  <si>
    <t>SANGALLI LUCA</t>
  </si>
  <si>
    <t>LISOTTI SONIA</t>
  </si>
  <si>
    <t>ALBANI ROCCHETTI DANILO</t>
  </si>
  <si>
    <t>DOKAJ LAURA</t>
  </si>
  <si>
    <t xml:space="preserve">CALVI EMANUELE </t>
  </si>
  <si>
    <t>FRESCHI ROBERTA</t>
  </si>
  <si>
    <t>DI FRANCO UMBERTO</t>
  </si>
  <si>
    <t>LISTA 8  PARTITO DEMOCRATICO</t>
  </si>
  <si>
    <t>SCANDELLA JACOPO</t>
  </si>
  <si>
    <t>RICCARDI FRANCESCA</t>
  </si>
  <si>
    <t>CASATI DAVIDE</t>
  </si>
  <si>
    <t>VERGANI MARIA GRAZIA</t>
  </si>
  <si>
    <t>RIVA GABRIELE</t>
  </si>
  <si>
    <t xml:space="preserve">GALIZZI MARIA CRISTINA </t>
  </si>
  <si>
    <t>LOCATELLI OSCAR</t>
  </si>
  <si>
    <t xml:space="preserve">GRAZIOLI GENOVEFFA detta JENNY </t>
  </si>
  <si>
    <t xml:space="preserve">FERRADI MILVO </t>
  </si>
  <si>
    <t xml:space="preserve">GIUPPONI GIOVANNA </t>
  </si>
  <si>
    <t>LISTA  9 PATTO CIVICO MAJORINO PRES.</t>
  </si>
  <si>
    <t xml:space="preserve">POLI LOREDANA </t>
  </si>
  <si>
    <t xml:space="preserve">USUELLI MICHELE ANDREA ALFREDO </t>
  </si>
  <si>
    <t xml:space="preserve">BONAITA LAURA </t>
  </si>
  <si>
    <t xml:space="preserve">ANDREINI LUCA </t>
  </si>
  <si>
    <t xml:space="preserve">MOLTA MICHELA </t>
  </si>
  <si>
    <t xml:space="preserve">GIAVAZZI STEFANO </t>
  </si>
  <si>
    <t>PLAKA SUELA</t>
  </si>
  <si>
    <t xml:space="preserve">IACIOFANO CARMINE  </t>
  </si>
  <si>
    <t xml:space="preserve">IOCCO ALESSANDRO </t>
  </si>
  <si>
    <t xml:space="preserve">ORSO MAURO </t>
  </si>
  <si>
    <t xml:space="preserve">LISTA 10 </t>
  </si>
  <si>
    <t>CARA' SILVIA</t>
  </si>
  <si>
    <t>BARONI SEBASTIANO</t>
  </si>
  <si>
    <t xml:space="preserve">CARUBIA PATRIZIA </t>
  </si>
  <si>
    <t xml:space="preserve">MACARIO FRANCESCO SAMUELE </t>
  </si>
  <si>
    <t xml:space="preserve">MENI LORENZA </t>
  </si>
  <si>
    <t>ROVETTA MAURIZIO</t>
  </si>
  <si>
    <t>MORLOTTI VALLI’ ALIDA</t>
  </si>
  <si>
    <t xml:space="preserve">SANTINI SIMONE </t>
  </si>
  <si>
    <t>KAUR SUKHWINDER</t>
  </si>
  <si>
    <t xml:space="preserve">SEGHEZZI MASSIMO </t>
  </si>
  <si>
    <t>LISTA 11</t>
  </si>
  <si>
    <t>CARRETTA NICCOLO'</t>
  </si>
  <si>
    <t>PINI SUSANNA</t>
  </si>
  <si>
    <t xml:space="preserve">LUCCISANO MATTEO </t>
  </si>
  <si>
    <t xml:space="preserve">BIGONI FLAVIA </t>
  </si>
  <si>
    <t xml:space="preserve">MINELLI LUCIANO </t>
  </si>
  <si>
    <t>CIVIDINI MANUELA</t>
  </si>
  <si>
    <t>RONZONI SAUL</t>
  </si>
  <si>
    <t>GAMBA ANNA</t>
  </si>
  <si>
    <t xml:space="preserve">ZAMBETTI ANGELO </t>
  </si>
  <si>
    <t>POLIDORI LARA</t>
  </si>
  <si>
    <t>LISTA 12</t>
  </si>
  <si>
    <t xml:space="preserve">ROTA IVAN </t>
  </si>
  <si>
    <t>BENIGNA GABRIELLA</t>
  </si>
  <si>
    <t xml:space="preserve">GALBUSERA ATTILIO </t>
  </si>
  <si>
    <t xml:space="preserve">BORELLA CRISTINA </t>
  </si>
  <si>
    <t xml:space="preserve">LENA MASSIMO </t>
  </si>
  <si>
    <t xml:space="preserve">CATTANEO LODOVICA </t>
  </si>
  <si>
    <t xml:space="preserve">MONTANARI RICCARDO </t>
  </si>
  <si>
    <t xml:space="preserve">CURIAZZI FEDERICA </t>
  </si>
  <si>
    <t>SAPONARO MATTEO</t>
  </si>
  <si>
    <t>MILESI ANNALISA</t>
  </si>
  <si>
    <t>Totale solo al Presidente</t>
  </si>
  <si>
    <t>MAJORINO Pierfrancesco</t>
  </si>
  <si>
    <t xml:space="preserve">SOLO al PRESIDENTE </t>
  </si>
  <si>
    <t>differenza Voti al PRESIDENTE</t>
  </si>
  <si>
    <t>BETTONI VALERIO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</si>
</sst>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0.0%"/>
  </numFmts>
  <fonts count="5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4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6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164" fontId="0" fillId="0" borderId="0" xfId="54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4" fillId="0" borderId="37" xfId="0" applyFont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164" fontId="0" fillId="0" borderId="0" xfId="54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64" fontId="0" fillId="0" borderId="29" xfId="54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Font="1" applyBorder="1" applyAlignment="1">
      <alignment horizontal="left"/>
    </xf>
    <xf numFmtId="0" fontId="15" fillId="0" borderId="44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40" borderId="38" xfId="0" applyFill="1" applyBorder="1" applyAlignment="1">
      <alignment/>
    </xf>
    <xf numFmtId="2" fontId="0" fillId="0" borderId="39" xfId="0" applyNumberFormat="1" applyFill="1" applyBorder="1" applyAlignment="1">
      <alignment vertical="center"/>
    </xf>
    <xf numFmtId="0" fontId="15" fillId="0" borderId="4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41" borderId="26" xfId="0" applyFill="1" applyBorder="1" applyAlignment="1">
      <alignment/>
    </xf>
    <xf numFmtId="2" fontId="0" fillId="0" borderId="27" xfId="0" applyNumberForma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41" borderId="19" xfId="0" applyFill="1" applyBorder="1" applyAlignment="1">
      <alignment/>
    </xf>
    <xf numFmtId="0" fontId="0" fillId="0" borderId="19" xfId="0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0" fontId="0" fillId="41" borderId="38" xfId="0" applyFill="1" applyBorder="1" applyAlignment="1">
      <alignment/>
    </xf>
    <xf numFmtId="2" fontId="0" fillId="0" borderId="46" xfId="0" applyNumberFormat="1" applyFill="1" applyBorder="1" applyAlignment="1">
      <alignment horizontal="center" vertical="center"/>
    </xf>
    <xf numFmtId="0" fontId="0" fillId="40" borderId="19" xfId="0" applyFill="1" applyBorder="1" applyAlignment="1">
      <alignment/>
    </xf>
    <xf numFmtId="0" fontId="15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40" borderId="48" xfId="0" applyFill="1" applyBorder="1" applyAlignment="1">
      <alignment/>
    </xf>
    <xf numFmtId="0" fontId="0" fillId="0" borderId="48" xfId="0" applyFill="1" applyBorder="1" applyAlignment="1">
      <alignment vertical="center"/>
    </xf>
    <xf numFmtId="2" fontId="0" fillId="0" borderId="49" xfId="0" applyNumberFormat="1" applyFill="1" applyBorder="1" applyAlignment="1">
      <alignment vertical="center"/>
    </xf>
    <xf numFmtId="1" fontId="0" fillId="0" borderId="50" xfId="0" applyNumberForma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29" xfId="0" applyFont="1" applyBorder="1" applyAlignment="1">
      <alignment/>
    </xf>
    <xf numFmtId="2" fontId="0" fillId="0" borderId="51" xfId="0" applyNumberFormat="1" applyBorder="1" applyAlignment="1">
      <alignment/>
    </xf>
    <xf numFmtId="0" fontId="14" fillId="0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1" fontId="0" fillId="0" borderId="25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6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2" fillId="0" borderId="35" xfId="0" applyFont="1" applyFill="1" applyBorder="1" applyAlignment="1">
      <alignment horizontal="right"/>
    </xf>
    <xf numFmtId="0" fontId="0" fillId="0" borderId="26" xfId="0" applyFont="1" applyFill="1" applyBorder="1" applyAlignment="1" applyProtection="1">
      <alignment/>
      <protection/>
    </xf>
    <xf numFmtId="0" fontId="17" fillId="0" borderId="46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right"/>
      <protection/>
    </xf>
    <xf numFmtId="0" fontId="17" fillId="0" borderId="46" xfId="0" applyFont="1" applyFill="1" applyBorder="1" applyAlignment="1" applyProtection="1">
      <alignment/>
      <protection/>
    </xf>
    <xf numFmtId="0" fontId="12" fillId="0" borderId="52" xfId="0" applyFont="1" applyFill="1" applyBorder="1" applyAlignment="1" applyProtection="1">
      <alignment horizontal="righ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16" fillId="0" borderId="26" xfId="0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10" fillId="0" borderId="2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0" fillId="0" borderId="26" xfId="0" applyFont="1" applyFill="1" applyBorder="1" applyAlignment="1" applyProtection="1">
      <alignment horizontal="right"/>
      <protection/>
    </xf>
    <xf numFmtId="0" fontId="16" fillId="0" borderId="26" xfId="0" applyFont="1" applyFill="1" applyBorder="1" applyAlignment="1" applyProtection="1">
      <alignment horizontal="right"/>
      <protection/>
    </xf>
    <xf numFmtId="0" fontId="16" fillId="0" borderId="35" xfId="0" applyFont="1" applyFill="1" applyBorder="1" applyAlignment="1" applyProtection="1">
      <alignment horizontal="right"/>
      <protection/>
    </xf>
    <xf numFmtId="0" fontId="0" fillId="0" borderId="53" xfId="0" applyFont="1" applyFill="1" applyBorder="1" applyAlignment="1" applyProtection="1">
      <alignment horizontal="right"/>
      <protection/>
    </xf>
    <xf numFmtId="0" fontId="17" fillId="0" borderId="46" xfId="0" applyFont="1" applyFill="1" applyBorder="1" applyAlignment="1" applyProtection="1">
      <alignment horizontal="right"/>
      <protection/>
    </xf>
    <xf numFmtId="0" fontId="12" fillId="0" borderId="54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2" fillId="0" borderId="55" xfId="0" applyFont="1" applyFill="1" applyBorder="1" applyAlignment="1" applyProtection="1">
      <alignment horizontal="right"/>
      <protection/>
    </xf>
    <xf numFmtId="0" fontId="17" fillId="0" borderId="56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0" fillId="0" borderId="57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57" xfId="0" applyFont="1" applyFill="1" applyBorder="1" applyAlignment="1" applyProtection="1">
      <alignment horizontal="center"/>
      <protection/>
    </xf>
    <xf numFmtId="0" fontId="0" fillId="0" borderId="57" xfId="0" applyBorder="1" applyAlignment="1">
      <alignment/>
    </xf>
    <xf numFmtId="0" fontId="10" fillId="0" borderId="54" xfId="0" applyFont="1" applyFill="1" applyBorder="1" applyAlignment="1" applyProtection="1">
      <alignment horizontal="center"/>
      <protection/>
    </xf>
    <xf numFmtId="0" fontId="12" fillId="0" borderId="57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/>
      <protection/>
    </xf>
    <xf numFmtId="0" fontId="12" fillId="0" borderId="5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16" fillId="0" borderId="35" xfId="0" applyFont="1" applyFill="1" applyBorder="1" applyAlignment="1" applyProtection="1">
      <alignment/>
      <protection/>
    </xf>
    <xf numFmtId="0" fontId="12" fillId="0" borderId="57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11" xfId="0" applyBorder="1" applyAlignment="1">
      <alignment/>
    </xf>
    <xf numFmtId="164" fontId="14" fillId="0" borderId="58" xfId="54" applyFont="1" applyFill="1" applyBorder="1" applyAlignment="1" applyProtection="1">
      <alignment/>
      <protection/>
    </xf>
    <xf numFmtId="164" fontId="14" fillId="0" borderId="43" xfId="54" applyFont="1" applyFill="1" applyBorder="1" applyAlignment="1" applyProtection="1">
      <alignment/>
      <protection/>
    </xf>
    <xf numFmtId="0" fontId="0" fillId="0" borderId="40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4" fontId="0" fillId="0" borderId="56" xfId="54" applyFont="1" applyFill="1" applyBorder="1" applyAlignment="1" applyProtection="1">
      <alignment vertical="center"/>
      <protection/>
    </xf>
    <xf numFmtId="164" fontId="0" fillId="0" borderId="62" xfId="54" applyFont="1" applyFill="1" applyBorder="1" applyAlignment="1" applyProtection="1">
      <alignment vertical="center"/>
      <protection/>
    </xf>
    <xf numFmtId="0" fontId="0" fillId="0" borderId="31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4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Font="1" applyFill="1" applyBorder="1" applyAlignment="1">
      <alignment horizontal="left"/>
    </xf>
    <xf numFmtId="0" fontId="0" fillId="0" borderId="69" xfId="0" applyFill="1" applyBorder="1" applyAlignment="1">
      <alignment vertical="center"/>
    </xf>
    <xf numFmtId="0" fontId="0" fillId="0" borderId="70" xfId="0" applyFont="1" applyFill="1" applyBorder="1" applyAlignment="1">
      <alignment horizontal="left"/>
    </xf>
    <xf numFmtId="0" fontId="0" fillId="0" borderId="71" xfId="0" applyFill="1" applyBorder="1" applyAlignment="1">
      <alignment vertical="center"/>
    </xf>
    <xf numFmtId="0" fontId="0" fillId="0" borderId="72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Border="1" applyAlignment="1">
      <alignment/>
    </xf>
    <xf numFmtId="164" fontId="14" fillId="0" borderId="15" xfId="54" applyFont="1" applyFill="1" applyBorder="1" applyAlignment="1" applyProtection="1">
      <alignment/>
      <protection/>
    </xf>
    <xf numFmtId="0" fontId="0" fillId="0" borderId="78" xfId="0" applyFont="1" applyFill="1" applyBorder="1" applyAlignment="1">
      <alignment horizontal="left"/>
    </xf>
    <xf numFmtId="0" fontId="0" fillId="0" borderId="79" xfId="0" applyBorder="1" applyAlignment="1">
      <alignment/>
    </xf>
    <xf numFmtId="0" fontId="0" fillId="0" borderId="80" xfId="0" applyFont="1" applyFill="1" applyBorder="1" applyAlignment="1">
      <alignment horizontal="left"/>
    </xf>
    <xf numFmtId="0" fontId="0" fillId="0" borderId="80" xfId="0" applyFont="1" applyFill="1" applyBorder="1" applyAlignment="1">
      <alignment/>
    </xf>
    <xf numFmtId="0" fontId="0" fillId="0" borderId="81" xfId="0" applyFill="1" applyBorder="1" applyAlignment="1">
      <alignment/>
    </xf>
    <xf numFmtId="164" fontId="0" fillId="0" borderId="82" xfId="54" applyFont="1" applyFill="1" applyBorder="1" applyAlignment="1" applyProtection="1">
      <alignment/>
      <protection/>
    </xf>
    <xf numFmtId="0" fontId="14" fillId="0" borderId="83" xfId="0" applyFont="1" applyBorder="1" applyAlignment="1">
      <alignment/>
    </xf>
    <xf numFmtId="0" fontId="14" fillId="0" borderId="84" xfId="0" applyFont="1" applyBorder="1" applyAlignment="1">
      <alignment/>
    </xf>
    <xf numFmtId="164" fontId="14" fillId="0" borderId="85" xfId="54" applyFont="1" applyFill="1" applyBorder="1" applyAlignment="1" applyProtection="1">
      <alignment/>
      <protection/>
    </xf>
    <xf numFmtId="0" fontId="0" fillId="0" borderId="33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left"/>
    </xf>
    <xf numFmtId="164" fontId="14" fillId="0" borderId="62" xfId="54" applyFont="1" applyFill="1" applyBorder="1" applyAlignment="1" applyProtection="1">
      <alignment/>
      <protection/>
    </xf>
    <xf numFmtId="0" fontId="0" fillId="0" borderId="88" xfId="0" applyFont="1" applyBorder="1" applyAlignment="1">
      <alignment horizontal="left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13" fillId="0" borderId="91" xfId="0" applyFont="1" applyBorder="1" applyAlignment="1">
      <alignment/>
    </xf>
    <xf numFmtId="164" fontId="14" fillId="0" borderId="92" xfId="54" applyFont="1" applyFill="1" applyBorder="1" applyAlignment="1" applyProtection="1">
      <alignment/>
      <protection/>
    </xf>
    <xf numFmtId="0" fontId="0" fillId="0" borderId="93" xfId="0" applyFont="1" applyBorder="1" applyAlignment="1">
      <alignment/>
    </xf>
    <xf numFmtId="164" fontId="14" fillId="0" borderId="94" xfId="54" applyFont="1" applyFill="1" applyBorder="1" applyAlignment="1" applyProtection="1">
      <alignment/>
      <protection/>
    </xf>
    <xf numFmtId="0" fontId="0" fillId="0" borderId="95" xfId="0" applyFont="1" applyBorder="1" applyAlignment="1">
      <alignment/>
    </xf>
    <xf numFmtId="0" fontId="0" fillId="0" borderId="96" xfId="0" applyBorder="1" applyAlignment="1">
      <alignment/>
    </xf>
    <xf numFmtId="0" fontId="14" fillId="0" borderId="97" xfId="0" applyFont="1" applyBorder="1" applyAlignment="1">
      <alignment/>
    </xf>
    <xf numFmtId="164" fontId="14" fillId="0" borderId="98" xfId="54" applyFont="1" applyFill="1" applyBorder="1" applyAlignment="1" applyProtection="1">
      <alignment/>
      <protection/>
    </xf>
    <xf numFmtId="0" fontId="12" fillId="0" borderId="99" xfId="0" applyFont="1" applyBorder="1" applyAlignment="1">
      <alignment/>
    </xf>
    <xf numFmtId="0" fontId="12" fillId="0" borderId="100" xfId="0" applyFont="1" applyBorder="1" applyAlignment="1">
      <alignment/>
    </xf>
    <xf numFmtId="0" fontId="12" fillId="0" borderId="10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1" fontId="0" fillId="0" borderId="47" xfId="0" applyNumberFormat="1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86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102" xfId="0" applyNumberForma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ta" xfId="58"/>
    <cellStyle name="Note" xfId="59"/>
    <cellStyle name="Output" xfId="60"/>
    <cellStyle name="Percent" xfId="61"/>
    <cellStyle name="Status" xfId="62"/>
    <cellStyle name="Testo avviso" xfId="63"/>
    <cellStyle name="Testo descrittivo" xfId="64"/>
    <cellStyle name="Text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6D9F1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99"/>
      <rgbColor rgb="00A0E0E0"/>
      <rgbColor rgb="00FFCC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ROMANO di L. - Liste regionali
</a:t>
            </a:r>
          </a:p>
        </c:rich>
      </c:tx>
      <c:layout>
        <c:manualLayout>
          <c:xMode val="factor"/>
          <c:yMode val="factor"/>
          <c:x val="-0.0425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9"/>
          <c:y val="0.55225"/>
          <c:w val="0.15275"/>
          <c:h val="0.3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'PRESIDENTI-liste'!$A$29:$A$32</c:f>
              <c:strCache/>
            </c:strRef>
          </c:cat>
          <c:val>
            <c:numRef>
              <c:f>'PRESIDENTI-liste'!$R$29:$R$32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104775</xdr:rowOff>
    </xdr:from>
    <xdr:to>
      <xdr:col>24</xdr:col>
      <xdr:colOff>114300</xdr:colOff>
      <xdr:row>20</xdr:row>
      <xdr:rowOff>85725</xdr:rowOff>
    </xdr:to>
    <xdr:graphicFrame>
      <xdr:nvGraphicFramePr>
        <xdr:cNvPr id="1" name="Grafico 1"/>
        <xdr:cNvGraphicFramePr/>
      </xdr:nvGraphicFramePr>
      <xdr:xfrm>
        <a:off x="7486650" y="266700"/>
        <a:ext cx="59340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9.8515625" style="0" customWidth="1"/>
    <col min="2" max="16" width="7.7109375" style="0" customWidth="1"/>
    <col min="17" max="17" width="7.140625" style="0" hidden="1" customWidth="1"/>
    <col min="18" max="18" width="8.28125" style="0" customWidth="1"/>
    <col min="19" max="20" width="9.8515625" style="0" customWidth="1"/>
  </cols>
  <sheetData>
    <row r="1" spans="1:7" ht="12.75">
      <c r="A1" s="1" t="s">
        <v>0</v>
      </c>
      <c r="B1" s="2"/>
      <c r="C1" s="3"/>
      <c r="D1" s="4"/>
      <c r="E1" s="5"/>
      <c r="F1" s="5"/>
      <c r="G1" s="5"/>
    </row>
    <row r="2" spans="1:16" ht="12.75">
      <c r="A2" s="6" t="s">
        <v>1</v>
      </c>
      <c r="B2" s="7"/>
      <c r="C2" s="7"/>
      <c r="D2" s="7"/>
      <c r="E2" s="8"/>
      <c r="F2" s="8"/>
      <c r="G2" s="8"/>
      <c r="H2" s="8"/>
      <c r="I2" s="9"/>
      <c r="J2" s="10"/>
      <c r="K2" s="10"/>
      <c r="L2" s="10"/>
      <c r="M2" s="10"/>
      <c r="N2" s="10"/>
      <c r="O2" s="10"/>
      <c r="P2" s="10"/>
    </row>
    <row r="3" spans="1:16" ht="12.75">
      <c r="A3" s="11"/>
      <c r="B3" s="221" t="s">
        <v>2</v>
      </c>
      <c r="C3" s="221"/>
      <c r="D3" s="221"/>
      <c r="E3" s="222" t="s">
        <v>3</v>
      </c>
      <c r="F3" s="222"/>
      <c r="G3" s="222"/>
      <c r="H3" s="223" t="s">
        <v>4</v>
      </c>
      <c r="I3" s="223"/>
      <c r="J3" s="10"/>
      <c r="K3" s="10"/>
      <c r="L3" s="10"/>
      <c r="M3" s="10"/>
      <c r="N3" s="10"/>
      <c r="O3" s="10"/>
      <c r="P3" s="10"/>
    </row>
    <row r="4" spans="1:16" ht="12.75">
      <c r="A4" s="11"/>
      <c r="B4" s="12" t="s">
        <v>5</v>
      </c>
      <c r="C4" s="12" t="s">
        <v>6</v>
      </c>
      <c r="D4" s="13" t="s">
        <v>7</v>
      </c>
      <c r="E4" s="14" t="s">
        <v>5</v>
      </c>
      <c r="F4" s="15" t="s">
        <v>6</v>
      </c>
      <c r="G4" s="16" t="s">
        <v>7</v>
      </c>
      <c r="H4" s="224" t="s">
        <v>8</v>
      </c>
      <c r="I4" s="224"/>
      <c r="J4" s="10"/>
      <c r="K4" s="10"/>
      <c r="L4" s="10"/>
      <c r="M4" s="10"/>
      <c r="N4" s="10"/>
      <c r="O4" s="10"/>
      <c r="P4" s="10"/>
    </row>
    <row r="5" spans="1:16" ht="12.75">
      <c r="A5" s="17" t="s">
        <v>9</v>
      </c>
      <c r="B5" s="18">
        <v>443</v>
      </c>
      <c r="C5" s="19">
        <v>439</v>
      </c>
      <c r="D5" s="19">
        <f aca="true" t="shared" si="0" ref="D5:D19">SUM(B5:C5)</f>
        <v>882</v>
      </c>
      <c r="E5" s="20">
        <v>188</v>
      </c>
      <c r="F5" s="20">
        <v>195</v>
      </c>
      <c r="G5" s="21">
        <f aca="true" t="shared" si="1" ref="G5:G19">E5+F5</f>
        <v>383</v>
      </c>
      <c r="H5" s="225">
        <f aca="true" t="shared" si="2" ref="H5:H19">G5*100/D5</f>
        <v>43.42403628117914</v>
      </c>
      <c r="I5" s="225"/>
      <c r="J5" s="5"/>
      <c r="K5" s="5"/>
      <c r="L5" s="5"/>
      <c r="M5" s="5"/>
      <c r="N5" s="5"/>
      <c r="O5" s="5"/>
      <c r="P5" s="5"/>
    </row>
    <row r="6" spans="1:16" ht="12.75">
      <c r="A6" s="17" t="s">
        <v>10</v>
      </c>
      <c r="B6" s="22">
        <v>434</v>
      </c>
      <c r="C6" s="23">
        <v>497</v>
      </c>
      <c r="D6" s="19">
        <f t="shared" si="0"/>
        <v>931</v>
      </c>
      <c r="E6" s="24">
        <v>184</v>
      </c>
      <c r="F6" s="24">
        <v>196</v>
      </c>
      <c r="G6" s="25">
        <f t="shared" si="1"/>
        <v>380</v>
      </c>
      <c r="H6" s="220">
        <f t="shared" si="2"/>
        <v>40.816326530612244</v>
      </c>
      <c r="I6" s="220"/>
      <c r="J6" s="5"/>
      <c r="K6" s="5"/>
      <c r="L6" s="5"/>
      <c r="M6" s="5"/>
      <c r="N6" s="5"/>
      <c r="O6" s="5"/>
      <c r="P6" s="5"/>
    </row>
    <row r="7" spans="1:16" ht="12.75">
      <c r="A7" s="17" t="s">
        <v>11</v>
      </c>
      <c r="B7" s="22">
        <v>507</v>
      </c>
      <c r="C7" s="23">
        <v>482</v>
      </c>
      <c r="D7" s="19">
        <f t="shared" si="0"/>
        <v>989</v>
      </c>
      <c r="E7" s="24">
        <v>221</v>
      </c>
      <c r="F7" s="24">
        <v>207</v>
      </c>
      <c r="G7" s="25">
        <f t="shared" si="1"/>
        <v>428</v>
      </c>
      <c r="H7" s="220">
        <f t="shared" si="2"/>
        <v>43.27603640040445</v>
      </c>
      <c r="I7" s="220"/>
      <c r="J7" s="5"/>
      <c r="K7" s="5"/>
      <c r="L7" s="5"/>
      <c r="M7" s="5"/>
      <c r="N7" s="5"/>
      <c r="O7" s="5"/>
      <c r="P7" s="5"/>
    </row>
    <row r="8" spans="1:16" ht="12.75">
      <c r="A8" s="17" t="s">
        <v>12</v>
      </c>
      <c r="B8" s="22">
        <v>433</v>
      </c>
      <c r="C8" s="23">
        <v>439</v>
      </c>
      <c r="D8" s="19">
        <f t="shared" si="0"/>
        <v>872</v>
      </c>
      <c r="E8" s="24">
        <v>189</v>
      </c>
      <c r="F8" s="24">
        <v>200</v>
      </c>
      <c r="G8" s="25">
        <f t="shared" si="1"/>
        <v>389</v>
      </c>
      <c r="H8" s="220">
        <f t="shared" si="2"/>
        <v>44.61009174311926</v>
      </c>
      <c r="I8" s="220"/>
      <c r="J8" s="5"/>
      <c r="K8" s="5"/>
      <c r="L8" s="5"/>
      <c r="M8" s="5"/>
      <c r="N8" s="5"/>
      <c r="O8" s="5"/>
      <c r="P8" s="5"/>
    </row>
    <row r="9" spans="1:16" ht="12.75">
      <c r="A9" s="17" t="s">
        <v>13</v>
      </c>
      <c r="B9" s="22">
        <v>507</v>
      </c>
      <c r="C9" s="23">
        <v>494</v>
      </c>
      <c r="D9" s="19">
        <f t="shared" si="0"/>
        <v>1001</v>
      </c>
      <c r="E9" s="24">
        <v>238</v>
      </c>
      <c r="F9" s="24">
        <v>224</v>
      </c>
      <c r="G9" s="25">
        <f t="shared" si="1"/>
        <v>462</v>
      </c>
      <c r="H9" s="220">
        <f t="shared" si="2"/>
        <v>46.15384615384615</v>
      </c>
      <c r="I9" s="220"/>
      <c r="J9" s="5"/>
      <c r="K9" s="5"/>
      <c r="L9" s="5"/>
      <c r="M9" s="5"/>
      <c r="N9" s="5"/>
      <c r="O9" s="5"/>
      <c r="P9" s="5"/>
    </row>
    <row r="10" spans="1:16" ht="12.75">
      <c r="A10" s="17" t="s">
        <v>14</v>
      </c>
      <c r="B10" s="22">
        <v>515</v>
      </c>
      <c r="C10" s="23">
        <v>530</v>
      </c>
      <c r="D10" s="19">
        <f t="shared" si="0"/>
        <v>1045</v>
      </c>
      <c r="E10" s="24">
        <v>236</v>
      </c>
      <c r="F10" s="24">
        <v>236</v>
      </c>
      <c r="G10" s="25">
        <f t="shared" si="1"/>
        <v>472</v>
      </c>
      <c r="H10" s="220">
        <f t="shared" si="2"/>
        <v>45.16746411483253</v>
      </c>
      <c r="I10" s="220"/>
      <c r="J10" s="5"/>
      <c r="K10" s="5"/>
      <c r="L10" s="5"/>
      <c r="M10" s="5"/>
      <c r="N10" s="5"/>
      <c r="O10" s="5"/>
      <c r="P10" s="5"/>
    </row>
    <row r="11" spans="1:17" ht="12.75">
      <c r="A11" s="17" t="s">
        <v>15</v>
      </c>
      <c r="B11" s="22">
        <v>576</v>
      </c>
      <c r="C11" s="23">
        <v>551</v>
      </c>
      <c r="D11" s="19">
        <f t="shared" si="0"/>
        <v>1127</v>
      </c>
      <c r="E11" s="24">
        <v>263</v>
      </c>
      <c r="F11" s="24">
        <v>223</v>
      </c>
      <c r="G11" s="25">
        <f t="shared" si="1"/>
        <v>486</v>
      </c>
      <c r="H11" s="220">
        <f t="shared" si="2"/>
        <v>43.12333629103816</v>
      </c>
      <c r="I11" s="220"/>
      <c r="J11" s="5"/>
      <c r="K11" s="5"/>
      <c r="L11" s="5"/>
      <c r="M11" s="5"/>
      <c r="N11" s="5"/>
      <c r="O11" s="5"/>
      <c r="P11" s="5"/>
      <c r="Q11" s="5"/>
    </row>
    <row r="12" spans="1:17" ht="12.75">
      <c r="A12" s="17" t="s">
        <v>16</v>
      </c>
      <c r="B12" s="22">
        <v>472</v>
      </c>
      <c r="C12" s="23">
        <v>491</v>
      </c>
      <c r="D12" s="19">
        <f t="shared" si="0"/>
        <v>963</v>
      </c>
      <c r="E12" s="24">
        <v>232</v>
      </c>
      <c r="F12" s="24">
        <v>229</v>
      </c>
      <c r="G12" s="25">
        <f t="shared" si="1"/>
        <v>461</v>
      </c>
      <c r="H12" s="220">
        <f t="shared" si="2"/>
        <v>47.87123572170301</v>
      </c>
      <c r="I12" s="220"/>
      <c r="J12" s="5"/>
      <c r="K12" s="5"/>
      <c r="L12" s="5"/>
      <c r="M12" s="5"/>
      <c r="N12" s="5"/>
      <c r="O12" s="5"/>
      <c r="P12" s="5"/>
      <c r="Q12" s="26"/>
    </row>
    <row r="13" spans="1:17" ht="12.75">
      <c r="A13" s="17" t="s">
        <v>17</v>
      </c>
      <c r="B13" s="22">
        <v>475</v>
      </c>
      <c r="C13" s="23">
        <v>463</v>
      </c>
      <c r="D13" s="19">
        <f t="shared" si="0"/>
        <v>938</v>
      </c>
      <c r="E13" s="24">
        <v>215</v>
      </c>
      <c r="F13" s="24">
        <v>209</v>
      </c>
      <c r="G13" s="25">
        <f t="shared" si="1"/>
        <v>424</v>
      </c>
      <c r="H13" s="220">
        <f t="shared" si="2"/>
        <v>45.20255863539445</v>
      </c>
      <c r="I13" s="220"/>
      <c r="J13" s="5"/>
      <c r="K13" s="5"/>
      <c r="L13" s="5"/>
      <c r="M13" s="5"/>
      <c r="N13" s="5"/>
      <c r="O13" s="5"/>
      <c r="P13" s="5"/>
      <c r="Q13" s="26"/>
    </row>
    <row r="14" spans="1:17" ht="12.75">
      <c r="A14" s="17" t="s">
        <v>18</v>
      </c>
      <c r="B14" s="22">
        <v>439</v>
      </c>
      <c r="C14" s="23">
        <v>446</v>
      </c>
      <c r="D14" s="19">
        <f t="shared" si="0"/>
        <v>885</v>
      </c>
      <c r="E14" s="24">
        <v>173</v>
      </c>
      <c r="F14" s="24">
        <v>176</v>
      </c>
      <c r="G14" s="25">
        <f t="shared" si="1"/>
        <v>349</v>
      </c>
      <c r="H14" s="220">
        <f t="shared" si="2"/>
        <v>39.43502824858757</v>
      </c>
      <c r="I14" s="220"/>
      <c r="J14" s="5"/>
      <c r="K14" s="5"/>
      <c r="L14" s="5"/>
      <c r="M14" s="5"/>
      <c r="N14" s="5"/>
      <c r="O14" s="5"/>
      <c r="P14" s="5"/>
      <c r="Q14" s="26"/>
    </row>
    <row r="15" spans="1:17" ht="12.75">
      <c r="A15" s="17" t="s">
        <v>19</v>
      </c>
      <c r="B15" s="22">
        <v>463</v>
      </c>
      <c r="C15" s="23">
        <v>423</v>
      </c>
      <c r="D15" s="19">
        <f t="shared" si="0"/>
        <v>886</v>
      </c>
      <c r="E15" s="24">
        <v>208</v>
      </c>
      <c r="F15" s="24">
        <v>199</v>
      </c>
      <c r="G15" s="25">
        <f t="shared" si="1"/>
        <v>407</v>
      </c>
      <c r="H15" s="220">
        <f t="shared" si="2"/>
        <v>45.93679458239278</v>
      </c>
      <c r="I15" s="220"/>
      <c r="J15" s="5"/>
      <c r="K15" s="5"/>
      <c r="L15" s="5"/>
      <c r="M15" s="5"/>
      <c r="N15" s="5"/>
      <c r="O15" s="5"/>
      <c r="P15" s="5"/>
      <c r="Q15" s="5"/>
    </row>
    <row r="16" spans="1:17" ht="13.5" customHeight="1">
      <c r="A16" s="17" t="s">
        <v>20</v>
      </c>
      <c r="B16" s="22">
        <v>460</v>
      </c>
      <c r="C16" s="23">
        <v>426</v>
      </c>
      <c r="D16" s="19">
        <f t="shared" si="0"/>
        <v>886</v>
      </c>
      <c r="E16" s="24">
        <v>155</v>
      </c>
      <c r="F16" s="24">
        <v>149</v>
      </c>
      <c r="G16" s="25">
        <f t="shared" si="1"/>
        <v>304</v>
      </c>
      <c r="H16" s="220">
        <f t="shared" si="2"/>
        <v>34.31151241534989</v>
      </c>
      <c r="I16" s="220"/>
      <c r="J16" s="5"/>
      <c r="K16" s="5"/>
      <c r="L16" s="5"/>
      <c r="M16" s="5"/>
      <c r="N16" s="5"/>
      <c r="O16" s="5"/>
      <c r="P16" s="5"/>
      <c r="Q16" s="26"/>
    </row>
    <row r="17" spans="1:17" ht="14.25" customHeight="1">
      <c r="A17" s="17" t="s">
        <v>21</v>
      </c>
      <c r="B17" s="22">
        <v>462</v>
      </c>
      <c r="C17" s="23">
        <v>452</v>
      </c>
      <c r="D17" s="19">
        <f t="shared" si="0"/>
        <v>914</v>
      </c>
      <c r="E17" s="24">
        <v>212</v>
      </c>
      <c r="F17" s="24">
        <v>216</v>
      </c>
      <c r="G17" s="25">
        <f t="shared" si="1"/>
        <v>428</v>
      </c>
      <c r="H17" s="220">
        <f t="shared" si="2"/>
        <v>46.82713347921226</v>
      </c>
      <c r="I17" s="220"/>
      <c r="J17" s="5"/>
      <c r="K17" s="5"/>
      <c r="L17" s="5"/>
      <c r="M17" s="5"/>
      <c r="N17" s="5"/>
      <c r="O17" s="5"/>
      <c r="P17" s="5"/>
      <c r="Q17" s="5"/>
    </row>
    <row r="18" spans="1:17" ht="14.25" customHeight="1">
      <c r="A18" s="17" t="s">
        <v>22</v>
      </c>
      <c r="B18" s="22">
        <v>473</v>
      </c>
      <c r="C18" s="23">
        <v>500</v>
      </c>
      <c r="D18" s="19">
        <f t="shared" si="0"/>
        <v>973</v>
      </c>
      <c r="E18" s="24">
        <v>223</v>
      </c>
      <c r="F18" s="24">
        <v>232</v>
      </c>
      <c r="G18" s="25">
        <f t="shared" si="1"/>
        <v>455</v>
      </c>
      <c r="H18" s="220">
        <f t="shared" si="2"/>
        <v>46.76258992805755</v>
      </c>
      <c r="I18" s="220"/>
      <c r="J18" s="10"/>
      <c r="K18" s="10"/>
      <c r="L18" s="10"/>
      <c r="M18" s="10"/>
      <c r="N18" s="10"/>
      <c r="O18" s="10"/>
      <c r="P18" s="5"/>
      <c r="Q18" s="27"/>
    </row>
    <row r="19" spans="1:17" ht="14.25" customHeight="1">
      <c r="A19" s="28" t="s">
        <v>23</v>
      </c>
      <c r="B19" s="22">
        <v>473</v>
      </c>
      <c r="C19" s="23">
        <v>453</v>
      </c>
      <c r="D19" s="19">
        <f t="shared" si="0"/>
        <v>926</v>
      </c>
      <c r="E19" s="24">
        <v>219</v>
      </c>
      <c r="F19" s="24">
        <v>209</v>
      </c>
      <c r="G19" s="25">
        <f t="shared" si="1"/>
        <v>428</v>
      </c>
      <c r="H19" s="215">
        <f t="shared" si="2"/>
        <v>46.220302375809936</v>
      </c>
      <c r="I19" s="215"/>
      <c r="J19" s="10"/>
      <c r="K19" s="10"/>
      <c r="L19" s="10"/>
      <c r="M19" s="10"/>
      <c r="N19" s="10"/>
      <c r="O19" s="10"/>
      <c r="P19" s="5"/>
      <c r="Q19" s="27"/>
    </row>
    <row r="20" spans="1:17" ht="3" customHeight="1">
      <c r="A20" s="29"/>
      <c r="B20" s="30"/>
      <c r="C20" s="31"/>
      <c r="D20" s="32"/>
      <c r="E20" s="32"/>
      <c r="F20" s="32"/>
      <c r="G20" s="33"/>
      <c r="H20" s="34"/>
      <c r="I20" s="13"/>
      <c r="J20" s="10"/>
      <c r="K20" s="10"/>
      <c r="L20" s="10"/>
      <c r="M20" s="10"/>
      <c r="N20" s="10"/>
      <c r="O20" s="10"/>
      <c r="P20" s="5"/>
      <c r="Q20" s="27"/>
    </row>
    <row r="21" spans="1:17" ht="12.75">
      <c r="A21" s="35" t="s">
        <v>24</v>
      </c>
      <c r="B21" s="36">
        <f aca="true" t="shared" si="3" ref="B21:G21">SUM(B5:B19)</f>
        <v>7132</v>
      </c>
      <c r="C21" s="37">
        <f t="shared" si="3"/>
        <v>7086</v>
      </c>
      <c r="D21" s="37">
        <f t="shared" si="3"/>
        <v>14218</v>
      </c>
      <c r="E21" s="38">
        <f t="shared" si="3"/>
        <v>3156</v>
      </c>
      <c r="F21" s="38">
        <f t="shared" si="3"/>
        <v>3100</v>
      </c>
      <c r="G21" s="39">
        <f t="shared" si="3"/>
        <v>6256</v>
      </c>
      <c r="H21" s="216">
        <f>G21*100/D21</f>
        <v>44.00056266704178</v>
      </c>
      <c r="I21" s="216"/>
      <c r="J21" s="5"/>
      <c r="K21" s="5"/>
      <c r="L21" s="5"/>
      <c r="M21" s="5"/>
      <c r="N21" s="5"/>
      <c r="O21" s="5"/>
      <c r="P21" s="5"/>
      <c r="Q21" s="5"/>
    </row>
    <row r="22" spans="1:16" ht="12.75">
      <c r="A22" s="5"/>
      <c r="C22" s="5"/>
      <c r="D22" s="5"/>
      <c r="E22" s="5"/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0" ht="13.5" thickBot="1">
      <c r="A23" s="40"/>
      <c r="B23" s="41"/>
      <c r="C23" s="41"/>
      <c r="D23" s="5"/>
      <c r="E23" s="5"/>
      <c r="F23" s="42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  <c r="S23" s="5"/>
      <c r="T23" s="5"/>
    </row>
    <row r="24" spans="1:21" ht="13.5" thickBot="1">
      <c r="A24" s="190"/>
      <c r="B24" s="62" t="s">
        <v>9</v>
      </c>
      <c r="C24" s="62" t="s">
        <v>10</v>
      </c>
      <c r="D24" s="62" t="s">
        <v>11</v>
      </c>
      <c r="E24" s="62" t="s">
        <v>12</v>
      </c>
      <c r="F24" s="62" t="s">
        <v>13</v>
      </c>
      <c r="G24" s="62" t="s">
        <v>14</v>
      </c>
      <c r="H24" s="62" t="s">
        <v>15</v>
      </c>
      <c r="I24" s="62" t="s">
        <v>16</v>
      </c>
      <c r="J24" s="62" t="s">
        <v>17</v>
      </c>
      <c r="K24" s="62" t="s">
        <v>18</v>
      </c>
      <c r="L24" s="62" t="s">
        <v>19</v>
      </c>
      <c r="M24" s="62" t="s">
        <v>20</v>
      </c>
      <c r="N24" s="62" t="s">
        <v>21</v>
      </c>
      <c r="O24" s="62" t="s">
        <v>22</v>
      </c>
      <c r="P24" s="191" t="s">
        <v>23</v>
      </c>
      <c r="Q24" s="192"/>
      <c r="R24" s="154" t="s">
        <v>24</v>
      </c>
      <c r="S24" s="193" t="s">
        <v>26</v>
      </c>
      <c r="T24" s="27"/>
      <c r="U24" s="217"/>
    </row>
    <row r="25" spans="1:21" ht="13.5" customHeight="1" thickBot="1">
      <c r="A25" s="195" t="s">
        <v>27</v>
      </c>
      <c r="B25" s="196">
        <v>0</v>
      </c>
      <c r="C25" s="196">
        <v>4</v>
      </c>
      <c r="D25" s="196">
        <v>1</v>
      </c>
      <c r="E25" s="196">
        <v>1</v>
      </c>
      <c r="F25" s="196">
        <v>3</v>
      </c>
      <c r="G25" s="196">
        <v>2</v>
      </c>
      <c r="H25" s="196">
        <v>5</v>
      </c>
      <c r="I25" s="196">
        <v>4</v>
      </c>
      <c r="J25" s="196">
        <v>1</v>
      </c>
      <c r="K25" s="196">
        <v>3</v>
      </c>
      <c r="L25" s="196">
        <v>2</v>
      </c>
      <c r="M25" s="196">
        <v>1</v>
      </c>
      <c r="N25" s="196">
        <v>1</v>
      </c>
      <c r="O25" s="196">
        <v>3</v>
      </c>
      <c r="P25" s="197">
        <v>1</v>
      </c>
      <c r="Q25" s="198"/>
      <c r="R25" s="155">
        <f aca="true" t="shared" si="4" ref="R25:R41">SUM(B25:P25)</f>
        <v>32</v>
      </c>
      <c r="S25" s="199">
        <f>R25*100/$R$41</f>
        <v>0.5115089514066496</v>
      </c>
      <c r="T25" s="44"/>
      <c r="U25" s="217"/>
    </row>
    <row r="26" spans="1:21" ht="13.5" customHeight="1" thickBot="1">
      <c r="A26" s="200" t="s">
        <v>28</v>
      </c>
      <c r="B26" s="45">
        <v>8</v>
      </c>
      <c r="C26" s="45">
        <v>4</v>
      </c>
      <c r="D26" s="45">
        <v>8</v>
      </c>
      <c r="E26" s="45">
        <v>8</v>
      </c>
      <c r="F26" s="45">
        <v>10</v>
      </c>
      <c r="G26" s="45">
        <v>13</v>
      </c>
      <c r="H26" s="45">
        <v>6</v>
      </c>
      <c r="I26" s="45">
        <v>10</v>
      </c>
      <c r="J26" s="45">
        <v>6</v>
      </c>
      <c r="K26" s="45">
        <v>3</v>
      </c>
      <c r="L26" s="45">
        <v>7</v>
      </c>
      <c r="M26" s="45">
        <v>4</v>
      </c>
      <c r="N26" s="45">
        <v>6</v>
      </c>
      <c r="O26" s="45">
        <v>16</v>
      </c>
      <c r="P26" s="46">
        <v>6</v>
      </c>
      <c r="Q26" s="47"/>
      <c r="R26" s="156">
        <f t="shared" si="4"/>
        <v>115</v>
      </c>
      <c r="S26" s="201">
        <f>R26*100/$R$41</f>
        <v>1.838235294117647</v>
      </c>
      <c r="T26" s="44"/>
      <c r="U26" s="217"/>
    </row>
    <row r="27" spans="1:21" ht="13.5" thickBot="1">
      <c r="A27" s="202" t="s">
        <v>29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157">
        <f t="shared" si="4"/>
        <v>0</v>
      </c>
      <c r="S27" s="205">
        <f>R27*100/$R$41</f>
        <v>0</v>
      </c>
      <c r="T27" s="44"/>
      <c r="U27" s="217"/>
    </row>
    <row r="28" spans="1:21" ht="13.5" thickBot="1">
      <c r="A28" s="189" t="s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8"/>
      <c r="R28" s="176"/>
      <c r="S28" s="194"/>
      <c r="T28" s="44"/>
      <c r="U28" s="149"/>
    </row>
    <row r="29" spans="1:21" ht="24" customHeight="1" thickBot="1">
      <c r="A29" s="180" t="s">
        <v>30</v>
      </c>
      <c r="B29" s="181">
        <v>220</v>
      </c>
      <c r="C29" s="181">
        <v>208</v>
      </c>
      <c r="D29" s="181">
        <v>262</v>
      </c>
      <c r="E29" s="181">
        <v>235</v>
      </c>
      <c r="F29" s="181">
        <v>276</v>
      </c>
      <c r="G29" s="181">
        <v>267</v>
      </c>
      <c r="H29" s="181">
        <v>284</v>
      </c>
      <c r="I29" s="181">
        <v>253</v>
      </c>
      <c r="J29" s="181">
        <v>261</v>
      </c>
      <c r="K29" s="181">
        <v>187</v>
      </c>
      <c r="L29" s="181">
        <v>223</v>
      </c>
      <c r="M29" s="181">
        <v>198</v>
      </c>
      <c r="N29" s="181">
        <v>281</v>
      </c>
      <c r="O29" s="181">
        <v>231</v>
      </c>
      <c r="P29" s="181">
        <v>267</v>
      </c>
      <c r="Q29" s="186"/>
      <c r="R29" s="155">
        <f t="shared" si="4"/>
        <v>3653</v>
      </c>
      <c r="S29" s="152">
        <f>R29*100/$R$41</f>
        <v>58.39194373401534</v>
      </c>
      <c r="T29" s="44"/>
      <c r="U29" s="149"/>
    </row>
    <row r="30" spans="1:21" ht="24" customHeight="1" thickBot="1">
      <c r="A30" s="182" t="s">
        <v>181</v>
      </c>
      <c r="B30" s="178">
        <v>120</v>
      </c>
      <c r="C30" s="178">
        <v>116</v>
      </c>
      <c r="D30" s="178">
        <v>120</v>
      </c>
      <c r="E30" s="178">
        <v>104</v>
      </c>
      <c r="F30" s="178">
        <v>134</v>
      </c>
      <c r="G30" s="178">
        <v>149</v>
      </c>
      <c r="H30" s="178">
        <v>146</v>
      </c>
      <c r="I30" s="178">
        <v>138</v>
      </c>
      <c r="J30" s="178">
        <v>115</v>
      </c>
      <c r="K30" s="178">
        <v>127</v>
      </c>
      <c r="L30" s="178">
        <v>136</v>
      </c>
      <c r="M30" s="178">
        <v>74</v>
      </c>
      <c r="N30" s="178">
        <v>97</v>
      </c>
      <c r="O30" s="178">
        <v>169</v>
      </c>
      <c r="P30" s="178">
        <v>121</v>
      </c>
      <c r="Q30" s="187"/>
      <c r="R30" s="156">
        <f t="shared" si="4"/>
        <v>1866</v>
      </c>
      <c r="S30" s="152">
        <f>R30*100/$R$41</f>
        <v>29.827365728900254</v>
      </c>
      <c r="T30" s="44"/>
      <c r="U30" s="149"/>
    </row>
    <row r="31" spans="1:21" ht="24" customHeight="1" thickBot="1">
      <c r="A31" s="183" t="s">
        <v>32</v>
      </c>
      <c r="B31" s="178">
        <v>8</v>
      </c>
      <c r="C31" s="178">
        <v>6</v>
      </c>
      <c r="D31" s="178">
        <v>4</v>
      </c>
      <c r="E31" s="178">
        <v>4</v>
      </c>
      <c r="F31" s="178">
        <v>4</v>
      </c>
      <c r="G31" s="178">
        <v>8</v>
      </c>
      <c r="H31" s="178">
        <v>8</v>
      </c>
      <c r="I31" s="178">
        <v>12</v>
      </c>
      <c r="J31" s="178">
        <v>9</v>
      </c>
      <c r="K31" s="178">
        <v>4</v>
      </c>
      <c r="L31" s="178">
        <v>6</v>
      </c>
      <c r="M31" s="178">
        <v>5</v>
      </c>
      <c r="N31" s="178">
        <v>11</v>
      </c>
      <c r="O31" s="178">
        <v>7</v>
      </c>
      <c r="P31" s="178">
        <v>6</v>
      </c>
      <c r="Q31" s="187"/>
      <c r="R31" s="156">
        <f t="shared" si="4"/>
        <v>102</v>
      </c>
      <c r="S31" s="153">
        <f>R31*100/$R$41</f>
        <v>1.6304347826086956</v>
      </c>
      <c r="T31" s="44"/>
      <c r="U31" s="149"/>
    </row>
    <row r="32" spans="1:21" ht="24" customHeight="1" thickBot="1">
      <c r="A32" s="183" t="s">
        <v>33</v>
      </c>
      <c r="B32" s="178">
        <v>27</v>
      </c>
      <c r="C32" s="178">
        <v>42</v>
      </c>
      <c r="D32" s="178">
        <v>33</v>
      </c>
      <c r="E32" s="178">
        <v>37</v>
      </c>
      <c r="F32" s="178">
        <v>35</v>
      </c>
      <c r="G32" s="178">
        <v>33</v>
      </c>
      <c r="H32" s="178">
        <v>37</v>
      </c>
      <c r="I32" s="178">
        <v>44</v>
      </c>
      <c r="J32" s="178">
        <v>32</v>
      </c>
      <c r="K32" s="178">
        <v>25</v>
      </c>
      <c r="L32" s="178">
        <v>33</v>
      </c>
      <c r="M32" s="178">
        <v>22</v>
      </c>
      <c r="N32" s="178">
        <v>32</v>
      </c>
      <c r="O32" s="178">
        <v>29</v>
      </c>
      <c r="P32" s="178">
        <v>27</v>
      </c>
      <c r="Q32" s="187"/>
      <c r="R32" s="156">
        <f t="shared" si="4"/>
        <v>488</v>
      </c>
      <c r="S32" s="188">
        <f>R32*100/$R$41</f>
        <v>7.8005115089514065</v>
      </c>
      <c r="T32" s="44"/>
      <c r="U32" s="149"/>
    </row>
    <row r="33" spans="1:21" ht="24" customHeight="1" thickBot="1">
      <c r="A33" s="208" t="s">
        <v>34</v>
      </c>
      <c r="B33" s="184">
        <f>SUM(B29:B32)</f>
        <v>375</v>
      </c>
      <c r="C33" s="184">
        <f aca="true" t="shared" si="5" ref="C33:R33">SUM(C29:C32)</f>
        <v>372</v>
      </c>
      <c r="D33" s="184">
        <f t="shared" si="5"/>
        <v>419</v>
      </c>
      <c r="E33" s="184">
        <f t="shared" si="5"/>
        <v>380</v>
      </c>
      <c r="F33" s="184">
        <f t="shared" si="5"/>
        <v>449</v>
      </c>
      <c r="G33" s="184">
        <f t="shared" si="5"/>
        <v>457</v>
      </c>
      <c r="H33" s="184">
        <f t="shared" si="5"/>
        <v>475</v>
      </c>
      <c r="I33" s="184">
        <f t="shared" si="5"/>
        <v>447</v>
      </c>
      <c r="J33" s="184">
        <f t="shared" si="5"/>
        <v>417</v>
      </c>
      <c r="K33" s="184">
        <f t="shared" si="5"/>
        <v>343</v>
      </c>
      <c r="L33" s="184">
        <f t="shared" si="5"/>
        <v>398</v>
      </c>
      <c r="M33" s="184">
        <f t="shared" si="5"/>
        <v>299</v>
      </c>
      <c r="N33" s="184">
        <f t="shared" si="5"/>
        <v>421</v>
      </c>
      <c r="O33" s="184">
        <f t="shared" si="5"/>
        <v>436</v>
      </c>
      <c r="P33" s="184">
        <f t="shared" si="5"/>
        <v>421</v>
      </c>
      <c r="Q33" s="184">
        <f t="shared" si="5"/>
        <v>0</v>
      </c>
      <c r="R33" s="184">
        <f t="shared" si="5"/>
        <v>6109</v>
      </c>
      <c r="S33" s="185">
        <f>SUM(S29:S31)</f>
        <v>89.84974424552429</v>
      </c>
      <c r="T33" s="44"/>
      <c r="U33" s="5"/>
    </row>
    <row r="34" spans="1:21" ht="13.5" thickBot="1">
      <c r="A34" s="177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1"/>
      <c r="Q34" s="58"/>
      <c r="R34" s="11"/>
      <c r="S34" s="179"/>
      <c r="T34" s="44"/>
      <c r="U34" s="149"/>
    </row>
    <row r="35" spans="1:21" ht="13.5" thickBot="1">
      <c r="A35" s="207" t="s">
        <v>182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6"/>
      <c r="R35" s="167"/>
      <c r="S35" s="153"/>
      <c r="T35" s="44"/>
      <c r="U35" s="149"/>
    </row>
    <row r="36" spans="1:21" ht="24" customHeight="1" thickBot="1">
      <c r="A36" s="168" t="s">
        <v>30</v>
      </c>
      <c r="B36" s="48">
        <v>21</v>
      </c>
      <c r="C36" s="48">
        <v>13</v>
      </c>
      <c r="D36" s="48">
        <v>18</v>
      </c>
      <c r="E36" s="48">
        <v>22</v>
      </c>
      <c r="F36" s="48">
        <v>24</v>
      </c>
      <c r="G36" s="48">
        <v>19</v>
      </c>
      <c r="H36" s="48">
        <v>25</v>
      </c>
      <c r="I36" s="48">
        <v>11</v>
      </c>
      <c r="J36" s="48">
        <v>32</v>
      </c>
      <c r="K36" s="48">
        <v>18</v>
      </c>
      <c r="L36" s="48">
        <v>18</v>
      </c>
      <c r="M36" s="48">
        <v>13</v>
      </c>
      <c r="N36" s="48">
        <v>13</v>
      </c>
      <c r="O36" s="48">
        <v>23</v>
      </c>
      <c r="P36" s="49">
        <v>18</v>
      </c>
      <c r="Q36" s="50"/>
      <c r="R36" s="169">
        <f t="shared" si="4"/>
        <v>288</v>
      </c>
      <c r="S36" s="158"/>
      <c r="T36" s="51"/>
      <c r="U36" s="5"/>
    </row>
    <row r="37" spans="1:21" ht="24" customHeight="1" thickBot="1">
      <c r="A37" s="170" t="s">
        <v>31</v>
      </c>
      <c r="B37" s="52">
        <v>11</v>
      </c>
      <c r="C37" s="52">
        <v>15</v>
      </c>
      <c r="D37" s="52">
        <v>14</v>
      </c>
      <c r="E37" s="52">
        <v>17</v>
      </c>
      <c r="F37" s="52">
        <v>13</v>
      </c>
      <c r="G37" s="52">
        <v>15</v>
      </c>
      <c r="H37" s="52">
        <v>16</v>
      </c>
      <c r="I37" s="52">
        <v>17</v>
      </c>
      <c r="J37" s="52">
        <v>13</v>
      </c>
      <c r="K37" s="52">
        <v>9</v>
      </c>
      <c r="L37" s="52">
        <v>17</v>
      </c>
      <c r="M37" s="52">
        <v>10</v>
      </c>
      <c r="N37" s="52">
        <v>12</v>
      </c>
      <c r="O37" s="52">
        <v>15</v>
      </c>
      <c r="P37" s="53">
        <v>7</v>
      </c>
      <c r="Q37" s="54"/>
      <c r="R37" s="171">
        <f t="shared" si="4"/>
        <v>201</v>
      </c>
      <c r="S37" s="159"/>
      <c r="T37" s="51"/>
      <c r="U37" s="5"/>
    </row>
    <row r="38" spans="1:21" ht="24" customHeight="1" thickBot="1">
      <c r="A38" s="172" t="s">
        <v>32</v>
      </c>
      <c r="B38" s="55">
        <v>4</v>
      </c>
      <c r="C38" s="55">
        <v>3</v>
      </c>
      <c r="D38" s="52">
        <v>1</v>
      </c>
      <c r="E38" s="55">
        <v>1</v>
      </c>
      <c r="F38" s="52">
        <v>2</v>
      </c>
      <c r="G38" s="52">
        <v>2</v>
      </c>
      <c r="H38" s="52">
        <v>1</v>
      </c>
      <c r="I38" s="52">
        <v>11</v>
      </c>
      <c r="J38" s="52">
        <v>2</v>
      </c>
      <c r="K38" s="52">
        <v>1</v>
      </c>
      <c r="L38" s="52">
        <v>0</v>
      </c>
      <c r="M38" s="52">
        <v>4</v>
      </c>
      <c r="N38" s="52">
        <v>2</v>
      </c>
      <c r="O38" s="52">
        <v>0</v>
      </c>
      <c r="P38" s="53">
        <v>1</v>
      </c>
      <c r="Q38" s="54"/>
      <c r="R38" s="169">
        <f t="shared" si="4"/>
        <v>35</v>
      </c>
      <c r="S38" s="158"/>
      <c r="T38" s="51"/>
      <c r="U38" s="5"/>
    </row>
    <row r="39" spans="1:21" ht="24" customHeight="1" thickBot="1">
      <c r="A39" s="173" t="s">
        <v>33</v>
      </c>
      <c r="B39" s="52">
        <v>4</v>
      </c>
      <c r="C39" s="52">
        <v>5</v>
      </c>
      <c r="D39" s="52">
        <v>6</v>
      </c>
      <c r="E39" s="52">
        <v>3</v>
      </c>
      <c r="F39" s="52">
        <v>8</v>
      </c>
      <c r="G39" s="52">
        <v>1</v>
      </c>
      <c r="H39" s="52">
        <v>7</v>
      </c>
      <c r="I39" s="52">
        <v>6</v>
      </c>
      <c r="J39" s="52">
        <v>7</v>
      </c>
      <c r="K39" s="52">
        <v>2</v>
      </c>
      <c r="L39" s="52">
        <v>2</v>
      </c>
      <c r="M39" s="52">
        <v>2</v>
      </c>
      <c r="N39" s="52">
        <v>2</v>
      </c>
      <c r="O39" s="52">
        <v>6</v>
      </c>
      <c r="P39" s="53">
        <v>2</v>
      </c>
      <c r="Q39" s="54"/>
      <c r="R39" s="169">
        <f t="shared" si="4"/>
        <v>63</v>
      </c>
      <c r="S39" s="158"/>
      <c r="T39" s="51"/>
      <c r="U39" s="5"/>
    </row>
    <row r="40" spans="1:18" ht="13.5" thickBot="1">
      <c r="A40" s="174" t="s">
        <v>180</v>
      </c>
      <c r="B40" s="175">
        <f>SUM(B36:B39)</f>
        <v>40</v>
      </c>
      <c r="C40" s="175">
        <f aca="true" t="shared" si="6" ref="C40:R40">SUM(C36:C39)</f>
        <v>36</v>
      </c>
      <c r="D40" s="175">
        <f t="shared" si="6"/>
        <v>39</v>
      </c>
      <c r="E40" s="175">
        <f t="shared" si="6"/>
        <v>43</v>
      </c>
      <c r="F40" s="175">
        <f t="shared" si="6"/>
        <v>47</v>
      </c>
      <c r="G40" s="175">
        <f t="shared" si="6"/>
        <v>37</v>
      </c>
      <c r="H40" s="175">
        <f t="shared" si="6"/>
        <v>49</v>
      </c>
      <c r="I40" s="175">
        <f t="shared" si="6"/>
        <v>45</v>
      </c>
      <c r="J40" s="175">
        <f t="shared" si="6"/>
        <v>54</v>
      </c>
      <c r="K40" s="175">
        <f t="shared" si="6"/>
        <v>30</v>
      </c>
      <c r="L40" s="175">
        <f t="shared" si="6"/>
        <v>37</v>
      </c>
      <c r="M40" s="175">
        <f t="shared" si="6"/>
        <v>29</v>
      </c>
      <c r="N40" s="175">
        <f t="shared" si="6"/>
        <v>29</v>
      </c>
      <c r="O40" s="175">
        <f t="shared" si="6"/>
        <v>44</v>
      </c>
      <c r="P40" s="175">
        <f t="shared" si="6"/>
        <v>28</v>
      </c>
      <c r="Q40" s="175">
        <f t="shared" si="6"/>
        <v>0</v>
      </c>
      <c r="R40" s="175">
        <f t="shared" si="6"/>
        <v>587</v>
      </c>
    </row>
    <row r="41" spans="1:20" ht="13.5" thickBot="1">
      <c r="A41" s="206" t="s">
        <v>35</v>
      </c>
      <c r="B41" s="160">
        <f aca="true" t="shared" si="7" ref="B41:P41">SUM(B25:B27)+B33</f>
        <v>383</v>
      </c>
      <c r="C41" s="160">
        <f t="shared" si="7"/>
        <v>380</v>
      </c>
      <c r="D41" s="160">
        <f t="shared" si="7"/>
        <v>428</v>
      </c>
      <c r="E41" s="160">
        <f t="shared" si="7"/>
        <v>389</v>
      </c>
      <c r="F41" s="160">
        <f t="shared" si="7"/>
        <v>462</v>
      </c>
      <c r="G41" s="160">
        <f t="shared" si="7"/>
        <v>472</v>
      </c>
      <c r="H41" s="160">
        <f t="shared" si="7"/>
        <v>486</v>
      </c>
      <c r="I41" s="160">
        <f t="shared" si="7"/>
        <v>461</v>
      </c>
      <c r="J41" s="161">
        <f t="shared" si="7"/>
        <v>424</v>
      </c>
      <c r="K41" s="162">
        <f t="shared" si="7"/>
        <v>349</v>
      </c>
      <c r="L41" s="163">
        <f t="shared" si="7"/>
        <v>407</v>
      </c>
      <c r="M41" s="160">
        <f t="shared" si="7"/>
        <v>304</v>
      </c>
      <c r="N41" s="160">
        <f t="shared" si="7"/>
        <v>428</v>
      </c>
      <c r="O41" s="160">
        <f t="shared" si="7"/>
        <v>455</v>
      </c>
      <c r="P41" s="160">
        <f t="shared" si="7"/>
        <v>428</v>
      </c>
      <c r="Q41" s="161">
        <f>SUM(Q25:Q39)</f>
        <v>0</v>
      </c>
      <c r="R41" s="89">
        <f t="shared" si="4"/>
        <v>6256</v>
      </c>
      <c r="S41" s="56">
        <f>R33*100/R41</f>
        <v>97.65025575447571</v>
      </c>
      <c r="T41" s="44" t="s">
        <v>36</v>
      </c>
    </row>
    <row r="42" spans="1:20" ht="12.75">
      <c r="A42" s="10"/>
      <c r="B42" s="57">
        <f>$G5-B41</f>
        <v>0</v>
      </c>
      <c r="C42" s="57">
        <f>$G6-C41</f>
        <v>0</v>
      </c>
      <c r="D42" s="57">
        <f>$G7-D41</f>
        <v>0</v>
      </c>
      <c r="E42" s="57">
        <f>$G8-E41</f>
        <v>0</v>
      </c>
      <c r="F42" s="57">
        <f>$G9-F41</f>
        <v>0</v>
      </c>
      <c r="G42" s="57">
        <f>$G10-G41</f>
        <v>0</v>
      </c>
      <c r="H42" s="57">
        <f>$G11-H41</f>
        <v>0</v>
      </c>
      <c r="I42" s="57">
        <f>$G12-I41</f>
        <v>0</v>
      </c>
      <c r="J42" s="57">
        <f>$G13-J41</f>
        <v>0</v>
      </c>
      <c r="K42" s="57">
        <f>$G14-K41</f>
        <v>0</v>
      </c>
      <c r="L42" s="57">
        <f>$G15-L41</f>
        <v>0</v>
      </c>
      <c r="M42" s="57">
        <f>$G16-M41</f>
        <v>0</v>
      </c>
      <c r="N42" s="57">
        <f>$G17-N41</f>
        <v>0</v>
      </c>
      <c r="O42" s="57">
        <f>$G18-O41</f>
        <v>0</v>
      </c>
      <c r="P42" s="57">
        <f>$G19-P41</f>
        <v>0</v>
      </c>
      <c r="Q42" s="58"/>
      <c r="R42" s="59"/>
      <c r="S42" s="60"/>
      <c r="T42" s="60"/>
    </row>
    <row r="43" spans="1:20" ht="12.75">
      <c r="A43" s="41" t="s">
        <v>37</v>
      </c>
      <c r="O43" s="59"/>
      <c r="P43" s="59"/>
      <c r="Q43" s="58"/>
      <c r="R43" s="59"/>
      <c r="S43" s="60"/>
      <c r="T43" s="60"/>
    </row>
    <row r="44" spans="1:20" ht="12.75">
      <c r="A44" s="61"/>
      <c r="B44" s="62" t="s">
        <v>9</v>
      </c>
      <c r="C44" s="62" t="s">
        <v>10</v>
      </c>
      <c r="D44" s="62" t="s">
        <v>11</v>
      </c>
      <c r="E44" s="62" t="s">
        <v>12</v>
      </c>
      <c r="F44" s="62" t="s">
        <v>13</v>
      </c>
      <c r="G44" s="62" t="s">
        <v>14</v>
      </c>
      <c r="H44" s="62" t="s">
        <v>15</v>
      </c>
      <c r="I44" s="62" t="s">
        <v>16</v>
      </c>
      <c r="J44" s="62" t="s">
        <v>17</v>
      </c>
      <c r="K44" s="62" t="s">
        <v>18</v>
      </c>
      <c r="L44" s="62" t="s">
        <v>19</v>
      </c>
      <c r="M44" s="62" t="s">
        <v>20</v>
      </c>
      <c r="N44" s="62" t="s">
        <v>21</v>
      </c>
      <c r="O44" s="62" t="s">
        <v>22</v>
      </c>
      <c r="P44" s="62" t="s">
        <v>23</v>
      </c>
      <c r="Q44" s="63"/>
      <c r="R44" s="43" t="s">
        <v>24</v>
      </c>
      <c r="S44" s="64" t="s">
        <v>26</v>
      </c>
      <c r="T44" s="27" t="s">
        <v>38</v>
      </c>
    </row>
    <row r="45" spans="1:21" ht="24" customHeight="1">
      <c r="A45" s="65" t="s">
        <v>39</v>
      </c>
      <c r="B45" s="66">
        <v>64</v>
      </c>
      <c r="C45" s="66">
        <v>67</v>
      </c>
      <c r="D45" s="66">
        <v>89</v>
      </c>
      <c r="E45" s="66">
        <v>77</v>
      </c>
      <c r="F45" s="66">
        <v>90</v>
      </c>
      <c r="G45" s="66">
        <v>99</v>
      </c>
      <c r="H45" s="66">
        <v>103</v>
      </c>
      <c r="I45" s="66">
        <v>89</v>
      </c>
      <c r="J45" s="66">
        <v>83</v>
      </c>
      <c r="K45" s="66">
        <v>56</v>
      </c>
      <c r="L45" s="66">
        <v>62</v>
      </c>
      <c r="M45" s="66">
        <v>58</v>
      </c>
      <c r="N45" s="66">
        <v>100</v>
      </c>
      <c r="O45" s="66">
        <v>81</v>
      </c>
      <c r="P45" s="66">
        <v>98</v>
      </c>
      <c r="Q45" s="67"/>
      <c r="R45" s="48">
        <f aca="true" t="shared" si="8" ref="R45:R57">SUM(B45:P45)</f>
        <v>1216</v>
      </c>
      <c r="S45" s="68">
        <f aca="true" t="shared" si="9" ref="S45:S56">R45*100/$R$57</f>
        <v>22.021006881564652</v>
      </c>
      <c r="T45" s="218">
        <f>R45+R46+R47+R48+R49</f>
        <v>3371</v>
      </c>
      <c r="U45" s="219">
        <f>S45+S46+S47+S48+S49</f>
        <v>61.046722202100696</v>
      </c>
    </row>
    <row r="46" spans="1:21" ht="24" customHeight="1">
      <c r="A46" s="69" t="s">
        <v>40</v>
      </c>
      <c r="B46" s="70">
        <v>3</v>
      </c>
      <c r="C46" s="70">
        <v>6</v>
      </c>
      <c r="D46" s="70">
        <v>7</v>
      </c>
      <c r="E46" s="70">
        <v>3</v>
      </c>
      <c r="F46" s="70">
        <v>9</v>
      </c>
      <c r="G46" s="70">
        <v>2</v>
      </c>
      <c r="H46" s="70">
        <v>9</v>
      </c>
      <c r="I46" s="70">
        <v>3</v>
      </c>
      <c r="J46" s="70">
        <v>1</v>
      </c>
      <c r="K46" s="70">
        <v>2</v>
      </c>
      <c r="L46" s="70">
        <v>3</v>
      </c>
      <c r="M46" s="70">
        <v>4</v>
      </c>
      <c r="N46" s="70">
        <v>0</v>
      </c>
      <c r="O46" s="70">
        <v>1</v>
      </c>
      <c r="P46" s="70">
        <v>4</v>
      </c>
      <c r="Q46" s="71"/>
      <c r="R46" s="55">
        <f t="shared" si="8"/>
        <v>57</v>
      </c>
      <c r="S46" s="72">
        <f t="shared" si="9"/>
        <v>1.032234697573343</v>
      </c>
      <c r="T46" s="218"/>
      <c r="U46" s="219"/>
    </row>
    <row r="47" spans="1:21" ht="24" customHeight="1">
      <c r="A47" s="69" t="s">
        <v>41</v>
      </c>
      <c r="B47" s="70">
        <v>99</v>
      </c>
      <c r="C47" s="70">
        <v>87</v>
      </c>
      <c r="D47" s="70">
        <v>105</v>
      </c>
      <c r="E47" s="70">
        <v>95</v>
      </c>
      <c r="F47" s="70">
        <v>104</v>
      </c>
      <c r="G47" s="70">
        <v>95</v>
      </c>
      <c r="H47" s="70">
        <v>102</v>
      </c>
      <c r="I47" s="70">
        <v>98</v>
      </c>
      <c r="J47" s="70">
        <v>110</v>
      </c>
      <c r="K47" s="70">
        <v>72</v>
      </c>
      <c r="L47" s="70">
        <v>81</v>
      </c>
      <c r="M47" s="70">
        <v>87</v>
      </c>
      <c r="N47" s="70">
        <v>116</v>
      </c>
      <c r="O47" s="70">
        <v>91</v>
      </c>
      <c r="P47" s="70">
        <v>103</v>
      </c>
      <c r="Q47" s="71"/>
      <c r="R47" s="55">
        <f t="shared" si="8"/>
        <v>1445</v>
      </c>
      <c r="S47" s="72">
        <f t="shared" si="9"/>
        <v>26.168055052517204</v>
      </c>
      <c r="T47" s="218"/>
      <c r="U47" s="219"/>
    </row>
    <row r="48" spans="1:21" ht="24" customHeight="1">
      <c r="A48" s="69" t="s">
        <v>42</v>
      </c>
      <c r="B48" s="70">
        <v>19</v>
      </c>
      <c r="C48" s="70">
        <v>13</v>
      </c>
      <c r="D48" s="70">
        <v>26</v>
      </c>
      <c r="E48" s="70">
        <v>20</v>
      </c>
      <c r="F48" s="70">
        <v>31</v>
      </c>
      <c r="G48" s="70">
        <v>33</v>
      </c>
      <c r="H48" s="70">
        <v>25</v>
      </c>
      <c r="I48" s="70">
        <v>24</v>
      </c>
      <c r="J48" s="70">
        <v>23</v>
      </c>
      <c r="K48" s="70">
        <v>24</v>
      </c>
      <c r="L48" s="70">
        <v>34</v>
      </c>
      <c r="M48" s="70">
        <v>21</v>
      </c>
      <c r="N48" s="70">
        <v>22</v>
      </c>
      <c r="O48" s="70">
        <v>13</v>
      </c>
      <c r="P48" s="70">
        <v>20</v>
      </c>
      <c r="Q48" s="71"/>
      <c r="R48" s="55">
        <f t="shared" si="8"/>
        <v>348</v>
      </c>
      <c r="S48" s="72">
        <f t="shared" si="9"/>
        <v>6.302064469395146</v>
      </c>
      <c r="T48" s="218"/>
      <c r="U48" s="219"/>
    </row>
    <row r="49" spans="1:21" ht="24" customHeight="1">
      <c r="A49" s="73" t="s">
        <v>43</v>
      </c>
      <c r="B49" s="74">
        <v>15</v>
      </c>
      <c r="C49" s="74">
        <v>22</v>
      </c>
      <c r="D49" s="74">
        <v>18</v>
      </c>
      <c r="E49" s="74">
        <v>17</v>
      </c>
      <c r="F49" s="74">
        <v>19</v>
      </c>
      <c r="G49" s="74">
        <v>21</v>
      </c>
      <c r="H49" s="74">
        <v>20</v>
      </c>
      <c r="I49" s="74">
        <v>19</v>
      </c>
      <c r="J49" s="74">
        <v>14</v>
      </c>
      <c r="K49" s="74">
        <v>16</v>
      </c>
      <c r="L49" s="74">
        <v>26</v>
      </c>
      <c r="M49" s="74">
        <v>18</v>
      </c>
      <c r="N49" s="74">
        <v>30</v>
      </c>
      <c r="O49" s="74">
        <v>25</v>
      </c>
      <c r="P49" s="74">
        <v>25</v>
      </c>
      <c r="Q49" s="75"/>
      <c r="R49" s="76">
        <f t="shared" si="8"/>
        <v>305</v>
      </c>
      <c r="S49" s="77">
        <f t="shared" si="9"/>
        <v>5.5233611010503445</v>
      </c>
      <c r="T49" s="218"/>
      <c r="U49" s="219"/>
    </row>
    <row r="50" spans="1:21" ht="24" customHeight="1">
      <c r="A50" s="65" t="s">
        <v>44</v>
      </c>
      <c r="B50" s="66">
        <v>25</v>
      </c>
      <c r="C50" s="66">
        <v>21</v>
      </c>
      <c r="D50" s="66">
        <v>20</v>
      </c>
      <c r="E50" s="66">
        <v>18</v>
      </c>
      <c r="F50" s="66">
        <v>28</v>
      </c>
      <c r="G50" s="66">
        <v>32</v>
      </c>
      <c r="H50" s="66">
        <v>14</v>
      </c>
      <c r="I50" s="66">
        <v>37</v>
      </c>
      <c r="J50" s="66">
        <v>17</v>
      </c>
      <c r="K50" s="66">
        <v>24</v>
      </c>
      <c r="L50" s="66">
        <v>16</v>
      </c>
      <c r="M50" s="66">
        <v>15</v>
      </c>
      <c r="N50" s="66">
        <v>16</v>
      </c>
      <c r="O50" s="66">
        <v>37</v>
      </c>
      <c r="P50" s="66">
        <v>15</v>
      </c>
      <c r="Q50" s="78"/>
      <c r="R50" s="48">
        <f t="shared" si="8"/>
        <v>335</v>
      </c>
      <c r="S50" s="68">
        <f t="shared" si="9"/>
        <v>6.066642520825788</v>
      </c>
      <c r="T50" s="213">
        <f>R50+R51+R52+R53</f>
        <v>1661</v>
      </c>
      <c r="U50" s="214">
        <f>S50+S51+S52+S53</f>
        <v>30.0796812749004</v>
      </c>
    </row>
    <row r="51" spans="1:21" ht="24" customHeight="1">
      <c r="A51" s="69" t="s">
        <v>45</v>
      </c>
      <c r="B51" s="70">
        <v>4</v>
      </c>
      <c r="C51" s="70">
        <v>17</v>
      </c>
      <c r="D51" s="70">
        <v>12</v>
      </c>
      <c r="E51" s="70">
        <v>9</v>
      </c>
      <c r="F51" s="70">
        <v>10</v>
      </c>
      <c r="G51" s="70">
        <v>9</v>
      </c>
      <c r="H51" s="70">
        <v>16</v>
      </c>
      <c r="I51" s="70">
        <v>11</v>
      </c>
      <c r="J51" s="70">
        <v>12</v>
      </c>
      <c r="K51" s="70">
        <v>6</v>
      </c>
      <c r="L51" s="70">
        <v>11</v>
      </c>
      <c r="M51" s="70">
        <v>10</v>
      </c>
      <c r="N51" s="70">
        <v>7</v>
      </c>
      <c r="O51" s="70">
        <v>16</v>
      </c>
      <c r="P51" s="70">
        <v>14</v>
      </c>
      <c r="Q51" s="71"/>
      <c r="R51" s="55">
        <f t="shared" si="8"/>
        <v>164</v>
      </c>
      <c r="S51" s="72">
        <f t="shared" si="9"/>
        <v>2.969938428105759</v>
      </c>
      <c r="T51" s="213"/>
      <c r="U51" s="214"/>
    </row>
    <row r="52" spans="1:21" ht="24" customHeight="1">
      <c r="A52" s="69" t="s">
        <v>46</v>
      </c>
      <c r="B52" s="70">
        <v>71</v>
      </c>
      <c r="C52" s="70">
        <v>54</v>
      </c>
      <c r="D52" s="70">
        <v>68</v>
      </c>
      <c r="E52" s="70">
        <v>58</v>
      </c>
      <c r="F52" s="70">
        <v>79</v>
      </c>
      <c r="G52" s="70">
        <v>84</v>
      </c>
      <c r="H52" s="70">
        <v>95</v>
      </c>
      <c r="I52" s="70">
        <v>66</v>
      </c>
      <c r="J52" s="70">
        <v>67</v>
      </c>
      <c r="K52" s="70">
        <v>80</v>
      </c>
      <c r="L52" s="70">
        <v>82</v>
      </c>
      <c r="M52" s="70">
        <v>38</v>
      </c>
      <c r="N52" s="70">
        <v>60</v>
      </c>
      <c r="O52" s="70">
        <v>90</v>
      </c>
      <c r="P52" s="70">
        <v>77</v>
      </c>
      <c r="Q52" s="71"/>
      <c r="R52" s="55">
        <f t="shared" si="8"/>
        <v>1069</v>
      </c>
      <c r="S52" s="72">
        <f t="shared" si="9"/>
        <v>19.358927924664975</v>
      </c>
      <c r="T52" s="213"/>
      <c r="U52" s="214"/>
    </row>
    <row r="53" spans="1:21" ht="24" customHeight="1">
      <c r="A53" s="73" t="s">
        <v>47</v>
      </c>
      <c r="B53" s="74">
        <v>10</v>
      </c>
      <c r="C53" s="74">
        <v>9</v>
      </c>
      <c r="D53" s="74">
        <v>5</v>
      </c>
      <c r="E53" s="74">
        <v>5</v>
      </c>
      <c r="F53" s="74">
        <v>4</v>
      </c>
      <c r="G53" s="74">
        <v>11</v>
      </c>
      <c r="H53" s="74">
        <v>5</v>
      </c>
      <c r="I53" s="74">
        <v>8</v>
      </c>
      <c r="J53" s="74">
        <v>4</v>
      </c>
      <c r="K53" s="74">
        <v>7</v>
      </c>
      <c r="L53" s="74">
        <v>10</v>
      </c>
      <c r="M53" s="74">
        <v>0</v>
      </c>
      <c r="N53" s="74">
        <v>1</v>
      </c>
      <c r="O53" s="74">
        <v>11</v>
      </c>
      <c r="P53" s="74">
        <v>3</v>
      </c>
      <c r="Q53" s="80"/>
      <c r="R53" s="76">
        <f t="shared" si="8"/>
        <v>93</v>
      </c>
      <c r="S53" s="77">
        <f t="shared" si="9"/>
        <v>1.6841724013038755</v>
      </c>
      <c r="T53" s="213"/>
      <c r="U53" s="214"/>
    </row>
    <row r="54" spans="1:21" ht="24" customHeight="1">
      <c r="A54" s="81" t="s">
        <v>48</v>
      </c>
      <c r="B54" s="82">
        <v>4</v>
      </c>
      <c r="C54" s="82">
        <v>3</v>
      </c>
      <c r="D54" s="82">
        <v>3</v>
      </c>
      <c r="E54" s="82">
        <v>2</v>
      </c>
      <c r="F54" s="82">
        <v>3</v>
      </c>
      <c r="G54" s="82">
        <v>4</v>
      </c>
      <c r="H54" s="82">
        <v>7</v>
      </c>
      <c r="I54" s="82">
        <v>10</v>
      </c>
      <c r="J54" s="82">
        <v>7</v>
      </c>
      <c r="K54" s="82">
        <v>3</v>
      </c>
      <c r="L54" s="82">
        <v>5</v>
      </c>
      <c r="M54" s="82">
        <v>1</v>
      </c>
      <c r="N54" s="82">
        <v>9</v>
      </c>
      <c r="O54" s="82">
        <v>6</v>
      </c>
      <c r="P54" s="82">
        <v>8</v>
      </c>
      <c r="Q54" s="83"/>
      <c r="R54" s="84">
        <f t="shared" si="8"/>
        <v>75</v>
      </c>
      <c r="S54" s="85">
        <f t="shared" si="9"/>
        <v>1.358203549438609</v>
      </c>
      <c r="T54" s="86">
        <f>R54</f>
        <v>75</v>
      </c>
      <c r="U54" s="79">
        <f>S54</f>
        <v>1.358203549438609</v>
      </c>
    </row>
    <row r="55" spans="1:21" ht="24" customHeight="1">
      <c r="A55" s="65" t="s">
        <v>49</v>
      </c>
      <c r="B55" s="66">
        <v>9</v>
      </c>
      <c r="C55" s="66">
        <v>15</v>
      </c>
      <c r="D55" s="66">
        <v>16</v>
      </c>
      <c r="E55" s="66">
        <v>16</v>
      </c>
      <c r="F55" s="66">
        <v>9</v>
      </c>
      <c r="G55" s="66">
        <v>17</v>
      </c>
      <c r="H55" s="66">
        <v>14</v>
      </c>
      <c r="I55" s="66">
        <v>10</v>
      </c>
      <c r="J55" s="66">
        <v>11</v>
      </c>
      <c r="K55" s="66">
        <v>12</v>
      </c>
      <c r="L55" s="66">
        <v>17</v>
      </c>
      <c r="M55" s="66">
        <v>4</v>
      </c>
      <c r="N55" s="66">
        <v>15</v>
      </c>
      <c r="O55" s="66">
        <v>9</v>
      </c>
      <c r="P55" s="66">
        <v>11</v>
      </c>
      <c r="Q55" s="67"/>
      <c r="R55" s="48">
        <f t="shared" si="8"/>
        <v>185</v>
      </c>
      <c r="S55" s="68">
        <f t="shared" si="9"/>
        <v>3.3502354219485695</v>
      </c>
      <c r="T55" s="213">
        <f>R55+R56</f>
        <v>415</v>
      </c>
      <c r="U55" s="214">
        <f>S55+S56</f>
        <v>7.515392973560305</v>
      </c>
    </row>
    <row r="56" spans="1:21" ht="24" customHeight="1">
      <c r="A56" s="73" t="s">
        <v>50</v>
      </c>
      <c r="B56" s="74">
        <v>12</v>
      </c>
      <c r="C56" s="74">
        <v>22</v>
      </c>
      <c r="D56" s="74">
        <v>11</v>
      </c>
      <c r="E56" s="74">
        <v>17</v>
      </c>
      <c r="F56" s="74">
        <v>16</v>
      </c>
      <c r="G56" s="74">
        <v>13</v>
      </c>
      <c r="H56" s="74">
        <v>16</v>
      </c>
      <c r="I56" s="74">
        <v>27</v>
      </c>
      <c r="J56" s="74">
        <v>14</v>
      </c>
      <c r="K56" s="74">
        <v>11</v>
      </c>
      <c r="L56" s="74">
        <v>14</v>
      </c>
      <c r="M56" s="74">
        <v>14</v>
      </c>
      <c r="N56" s="74">
        <v>16</v>
      </c>
      <c r="O56" s="74">
        <v>12</v>
      </c>
      <c r="P56" s="74">
        <v>15</v>
      </c>
      <c r="Q56" s="80"/>
      <c r="R56" s="76">
        <f t="shared" si="8"/>
        <v>230</v>
      </c>
      <c r="S56" s="77">
        <f t="shared" si="9"/>
        <v>4.165157551611735</v>
      </c>
      <c r="T56" s="213"/>
      <c r="U56" s="214"/>
    </row>
    <row r="57" spans="1:20" ht="12.75">
      <c r="A57" s="87" t="s">
        <v>51</v>
      </c>
      <c r="B57" s="20">
        <f aca="true" t="shared" si="10" ref="B57:P57">SUM(B45:B56)</f>
        <v>335</v>
      </c>
      <c r="C57" s="20">
        <f t="shared" si="10"/>
        <v>336</v>
      </c>
      <c r="D57" s="20">
        <f t="shared" si="10"/>
        <v>380</v>
      </c>
      <c r="E57" s="20">
        <f t="shared" si="10"/>
        <v>337</v>
      </c>
      <c r="F57" s="20">
        <f t="shared" si="10"/>
        <v>402</v>
      </c>
      <c r="G57" s="20">
        <f t="shared" si="10"/>
        <v>420</v>
      </c>
      <c r="H57" s="20">
        <f t="shared" si="10"/>
        <v>426</v>
      </c>
      <c r="I57" s="20">
        <f t="shared" si="10"/>
        <v>402</v>
      </c>
      <c r="J57" s="20">
        <f t="shared" si="10"/>
        <v>363</v>
      </c>
      <c r="K57" s="20">
        <f t="shared" si="10"/>
        <v>313</v>
      </c>
      <c r="L57" s="20">
        <f t="shared" si="10"/>
        <v>361</v>
      </c>
      <c r="M57" s="20">
        <f t="shared" si="10"/>
        <v>270</v>
      </c>
      <c r="N57" s="20">
        <f t="shared" si="10"/>
        <v>392</v>
      </c>
      <c r="O57" s="20">
        <f t="shared" si="10"/>
        <v>392</v>
      </c>
      <c r="P57" s="20">
        <f t="shared" si="10"/>
        <v>393</v>
      </c>
      <c r="Q57" s="88"/>
      <c r="R57" s="89">
        <f t="shared" si="8"/>
        <v>5522</v>
      </c>
      <c r="S57" s="90">
        <f>SUM(S45:S56)</f>
        <v>100.00000000000003</v>
      </c>
      <c r="T57" s="42"/>
    </row>
    <row r="58" spans="1:18" ht="12.75">
      <c r="A58" s="91" t="s">
        <v>183</v>
      </c>
      <c r="B58" s="92">
        <f>B33-B40-B57</f>
        <v>0</v>
      </c>
      <c r="C58" s="92">
        <f aca="true" t="shared" si="11" ref="C58:R58">C33-C40-C57</f>
        <v>0</v>
      </c>
      <c r="D58" s="92">
        <f t="shared" si="11"/>
        <v>0</v>
      </c>
      <c r="E58" s="92">
        <f t="shared" si="11"/>
        <v>0</v>
      </c>
      <c r="F58" s="92">
        <f t="shared" si="11"/>
        <v>0</v>
      </c>
      <c r="G58" s="92">
        <f t="shared" si="11"/>
        <v>0</v>
      </c>
      <c r="H58" s="92">
        <f t="shared" si="11"/>
        <v>0</v>
      </c>
      <c r="I58" s="92">
        <f t="shared" si="11"/>
        <v>0</v>
      </c>
      <c r="J58" s="92">
        <f t="shared" si="11"/>
        <v>0</v>
      </c>
      <c r="K58" s="92">
        <f t="shared" si="11"/>
        <v>0</v>
      </c>
      <c r="L58" s="92">
        <f t="shared" si="11"/>
        <v>0</v>
      </c>
      <c r="M58" s="92">
        <f t="shared" si="11"/>
        <v>0</v>
      </c>
      <c r="N58" s="92">
        <f t="shared" si="11"/>
        <v>0</v>
      </c>
      <c r="O58" s="92">
        <f t="shared" si="11"/>
        <v>0</v>
      </c>
      <c r="P58" s="92">
        <f t="shared" si="11"/>
        <v>0</v>
      </c>
      <c r="Q58" s="92">
        <f t="shared" si="11"/>
        <v>0</v>
      </c>
      <c r="R58" s="92">
        <f t="shared" si="11"/>
        <v>0</v>
      </c>
    </row>
    <row r="61" ht="12.75">
      <c r="A61" s="41" t="s">
        <v>52</v>
      </c>
    </row>
    <row r="62" spans="1:2" ht="12.75">
      <c r="A62" s="93" t="str">
        <f>A36</f>
        <v>FONTANA ATTILIO</v>
      </c>
      <c r="B62" s="94">
        <f>R29-T45</f>
        <v>282</v>
      </c>
    </row>
    <row r="63" spans="1:2" ht="12.75">
      <c r="A63" s="93" t="str">
        <f>A37</f>
        <v>MAJORINO PIERFRANCESCO</v>
      </c>
      <c r="B63" s="94">
        <f>R30-T50</f>
        <v>205</v>
      </c>
    </row>
    <row r="64" spans="1:2" ht="12.75">
      <c r="A64" s="93" t="str">
        <f>A38</f>
        <v>MARA GHIDORZI</v>
      </c>
      <c r="B64" s="94">
        <f>R31-T54</f>
        <v>27</v>
      </c>
    </row>
    <row r="65" spans="1:2" ht="12.75">
      <c r="A65" s="93" t="str">
        <f>A39</f>
        <v>LETIZIA MORATTI</v>
      </c>
      <c r="B65" s="94">
        <f>R32-T55</f>
        <v>73</v>
      </c>
    </row>
    <row r="66" spans="1:2" ht="12.75">
      <c r="A66" s="23" t="s">
        <v>53</v>
      </c>
      <c r="B66" s="23">
        <f>SUM(B62:B65)</f>
        <v>587</v>
      </c>
    </row>
  </sheetData>
  <sheetProtection selectLockedCells="1" selectUnlockedCells="1"/>
  <mergeCells count="27">
    <mergeCell ref="B3:D3"/>
    <mergeCell ref="E3:G3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T55:T56"/>
    <mergeCell ref="U55:U56"/>
    <mergeCell ref="H19:I19"/>
    <mergeCell ref="H21:I21"/>
    <mergeCell ref="U24:U27"/>
    <mergeCell ref="T45:T49"/>
    <mergeCell ref="U45:U49"/>
    <mergeCell ref="T50:T53"/>
    <mergeCell ref="U50:U53"/>
  </mergeCells>
  <printOptions/>
  <pageMargins left="1.4569444444444444" right="0.7875" top="0.7479166666666666" bottom="0.6298611111111111" header="0.5118055555555555" footer="0.39375"/>
  <pageSetup horizontalDpi="300" verticalDpi="300" orientation="landscape" paperSize="8" scale="95" r:id="rId2"/>
  <headerFooter alignWithMargins="0">
    <oddHeader>&amp;RROMANO DI LOMBARDIA</oddHeader>
    <oddFooter>&amp;R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8"/>
  <sheetViews>
    <sheetView zoomScale="120" zoomScaleNormal="12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" sqref="B13"/>
    </sheetView>
  </sheetViews>
  <sheetFormatPr defaultColWidth="9.140625" defaultRowHeight="18" customHeight="1"/>
  <cols>
    <col min="1" max="1" width="44.28125" style="95" customWidth="1"/>
    <col min="2" max="3" width="4.421875" style="96" customWidth="1"/>
    <col min="4" max="16" width="4.421875" style="97" customWidth="1"/>
    <col min="17" max="17" width="11.421875" style="97" customWidth="1"/>
    <col min="18" max="26" width="9.140625" style="97" customWidth="1"/>
    <col min="27" max="27" width="9.28125" style="97" customWidth="1"/>
    <col min="28" max="16384" width="9.140625" style="97" customWidth="1"/>
  </cols>
  <sheetData>
    <row r="1" spans="1:17" s="96" customFormat="1" ht="18" customHeight="1">
      <c r="A1" s="98" t="s">
        <v>54</v>
      </c>
      <c r="B1" s="98">
        <v>1</v>
      </c>
      <c r="C1" s="98">
        <v>2</v>
      </c>
      <c r="D1" s="98">
        <v>3</v>
      </c>
      <c r="E1" s="98">
        <v>4</v>
      </c>
      <c r="F1" s="98">
        <v>5</v>
      </c>
      <c r="G1" s="98">
        <v>6</v>
      </c>
      <c r="H1" s="98">
        <v>7</v>
      </c>
      <c r="I1" s="98">
        <v>8</v>
      </c>
      <c r="J1" s="98">
        <v>9</v>
      </c>
      <c r="K1" s="98">
        <v>10</v>
      </c>
      <c r="L1" s="98">
        <v>11</v>
      </c>
      <c r="M1" s="98">
        <v>12</v>
      </c>
      <c r="N1" s="98">
        <v>13</v>
      </c>
      <c r="O1" s="98">
        <v>14</v>
      </c>
      <c r="P1" s="98">
        <v>15</v>
      </c>
      <c r="Q1" s="99" t="s">
        <v>24</v>
      </c>
    </row>
    <row r="2" spans="1:30" ht="15" customHeight="1">
      <c r="A2" s="100" t="s">
        <v>55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V2" s="96"/>
      <c r="W2" s="96"/>
      <c r="X2" s="96"/>
      <c r="Y2" s="96"/>
      <c r="Z2" s="96"/>
      <c r="AA2" s="96"/>
      <c r="AB2" s="96"/>
      <c r="AC2" s="96"/>
      <c r="AD2" s="96"/>
    </row>
    <row r="3" spans="1:22" ht="15" customHeight="1">
      <c r="A3" s="19" t="s">
        <v>56</v>
      </c>
      <c r="B3" s="104">
        <v>3</v>
      </c>
      <c r="C3" s="104">
        <v>4</v>
      </c>
      <c r="D3" s="104">
        <v>8</v>
      </c>
      <c r="E3" s="104">
        <v>5</v>
      </c>
      <c r="F3" s="104">
        <v>4</v>
      </c>
      <c r="G3" s="104">
        <v>6</v>
      </c>
      <c r="H3" s="104">
        <v>11</v>
      </c>
      <c r="I3" s="104">
        <v>12</v>
      </c>
      <c r="J3" s="104">
        <v>11</v>
      </c>
      <c r="K3" s="104">
        <v>1</v>
      </c>
      <c r="L3" s="104">
        <v>6</v>
      </c>
      <c r="M3" s="104">
        <v>2</v>
      </c>
      <c r="N3" s="104">
        <v>5</v>
      </c>
      <c r="O3" s="104">
        <v>11</v>
      </c>
      <c r="P3" s="104">
        <v>5</v>
      </c>
      <c r="Q3" s="105">
        <f aca="true" t="shared" si="0" ref="Q3:Q12">SUM(B3:P3)</f>
        <v>94</v>
      </c>
      <c r="S3" s="106"/>
      <c r="V3" s="96"/>
    </row>
    <row r="4" spans="1:22" ht="15" customHeight="1">
      <c r="A4" s="23" t="s">
        <v>57</v>
      </c>
      <c r="B4" s="104">
        <v>8</v>
      </c>
      <c r="C4" s="104">
        <v>9</v>
      </c>
      <c r="D4" s="104">
        <v>22</v>
      </c>
      <c r="E4" s="104">
        <v>12</v>
      </c>
      <c r="F4" s="104">
        <v>13</v>
      </c>
      <c r="G4" s="104">
        <v>7</v>
      </c>
      <c r="H4" s="104">
        <v>17</v>
      </c>
      <c r="I4" s="104">
        <v>21</v>
      </c>
      <c r="J4" s="104">
        <v>13</v>
      </c>
      <c r="K4" s="104">
        <v>7</v>
      </c>
      <c r="L4" s="104">
        <v>7</v>
      </c>
      <c r="M4" s="104">
        <v>7</v>
      </c>
      <c r="N4" s="104">
        <v>7</v>
      </c>
      <c r="O4" s="104">
        <v>19</v>
      </c>
      <c r="P4" s="104">
        <v>14</v>
      </c>
      <c r="Q4" s="105">
        <f t="shared" si="0"/>
        <v>183</v>
      </c>
      <c r="S4" s="103"/>
      <c r="V4" s="96"/>
    </row>
    <row r="5" spans="1:22" ht="15" customHeight="1">
      <c r="A5" s="23" t="s">
        <v>58</v>
      </c>
      <c r="B5" s="104">
        <v>6</v>
      </c>
      <c r="C5" s="104">
        <v>4</v>
      </c>
      <c r="D5" s="104">
        <v>7</v>
      </c>
      <c r="E5" s="104">
        <v>11</v>
      </c>
      <c r="F5" s="104">
        <v>1</v>
      </c>
      <c r="G5" s="104">
        <v>8</v>
      </c>
      <c r="H5" s="104">
        <v>5</v>
      </c>
      <c r="I5" s="104">
        <v>1</v>
      </c>
      <c r="J5" s="104">
        <v>9</v>
      </c>
      <c r="K5" s="104">
        <v>7</v>
      </c>
      <c r="L5" s="104">
        <v>7</v>
      </c>
      <c r="M5" s="104">
        <v>5</v>
      </c>
      <c r="N5" s="104">
        <v>12</v>
      </c>
      <c r="O5" s="104">
        <v>5</v>
      </c>
      <c r="P5" s="104">
        <v>11</v>
      </c>
      <c r="Q5" s="105">
        <f t="shared" si="0"/>
        <v>99</v>
      </c>
      <c r="S5" s="103"/>
      <c r="V5" s="96"/>
    </row>
    <row r="6" spans="1:22" ht="15" customHeight="1">
      <c r="A6" s="23" t="s">
        <v>59</v>
      </c>
      <c r="B6" s="104">
        <v>0</v>
      </c>
      <c r="C6" s="104">
        <v>0</v>
      </c>
      <c r="D6" s="104">
        <v>0</v>
      </c>
      <c r="E6" s="104">
        <v>0</v>
      </c>
      <c r="F6" s="104">
        <v>2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5">
        <f t="shared" si="0"/>
        <v>2</v>
      </c>
      <c r="S6" s="103"/>
      <c r="V6" s="96"/>
    </row>
    <row r="7" spans="1:22" ht="15" customHeight="1">
      <c r="A7" s="23" t="s">
        <v>60</v>
      </c>
      <c r="B7" s="104">
        <v>4</v>
      </c>
      <c r="C7" s="104">
        <v>2</v>
      </c>
      <c r="D7" s="104">
        <v>3</v>
      </c>
      <c r="E7" s="104">
        <v>2</v>
      </c>
      <c r="F7" s="104">
        <v>5</v>
      </c>
      <c r="G7" s="104">
        <v>3</v>
      </c>
      <c r="H7" s="104">
        <v>4</v>
      </c>
      <c r="I7" s="104">
        <v>2</v>
      </c>
      <c r="J7" s="104">
        <v>4</v>
      </c>
      <c r="K7" s="104">
        <v>4</v>
      </c>
      <c r="L7" s="104">
        <v>0</v>
      </c>
      <c r="M7" s="104">
        <v>0</v>
      </c>
      <c r="N7" s="104">
        <v>4</v>
      </c>
      <c r="O7" s="104">
        <v>3</v>
      </c>
      <c r="P7" s="104">
        <v>5</v>
      </c>
      <c r="Q7" s="105">
        <f t="shared" si="0"/>
        <v>45</v>
      </c>
      <c r="S7" s="103"/>
      <c r="V7" s="96"/>
    </row>
    <row r="8" spans="1:22" ht="15" customHeight="1">
      <c r="A8" s="23" t="s">
        <v>61</v>
      </c>
      <c r="B8" s="104">
        <v>0</v>
      </c>
      <c r="C8" s="104">
        <v>0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1</v>
      </c>
      <c r="Q8" s="105">
        <f t="shared" si="0"/>
        <v>2</v>
      </c>
      <c r="S8" s="103"/>
      <c r="V8" s="96"/>
    </row>
    <row r="9" spans="1:22" ht="15" customHeight="1">
      <c r="A9" s="23" t="s">
        <v>62</v>
      </c>
      <c r="B9" s="104">
        <v>0</v>
      </c>
      <c r="C9" s="104">
        <v>0</v>
      </c>
      <c r="D9" s="104">
        <v>1</v>
      </c>
      <c r="E9" s="104">
        <v>0</v>
      </c>
      <c r="F9" s="104">
        <v>1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5">
        <f t="shared" si="0"/>
        <v>2</v>
      </c>
      <c r="S9" s="103"/>
      <c r="V9" s="96"/>
    </row>
    <row r="10" spans="1:22" ht="15" customHeight="1">
      <c r="A10" s="23" t="s">
        <v>63</v>
      </c>
      <c r="B10" s="104">
        <v>0</v>
      </c>
      <c r="C10" s="104">
        <v>1</v>
      </c>
      <c r="D10" s="104">
        <v>0</v>
      </c>
      <c r="E10" s="104">
        <v>0</v>
      </c>
      <c r="F10" s="104">
        <v>0</v>
      </c>
      <c r="G10" s="104">
        <v>3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5">
        <f t="shared" si="0"/>
        <v>4</v>
      </c>
      <c r="S10" s="103"/>
      <c r="V10" s="96"/>
    </row>
    <row r="11" spans="1:22" ht="15" customHeight="1">
      <c r="A11" s="23" t="s">
        <v>64</v>
      </c>
      <c r="B11" s="104">
        <v>3</v>
      </c>
      <c r="C11" s="104">
        <v>2</v>
      </c>
      <c r="D11" s="104">
        <v>0</v>
      </c>
      <c r="E11" s="104">
        <v>1</v>
      </c>
      <c r="F11" s="104">
        <v>0</v>
      </c>
      <c r="G11" s="104">
        <v>2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5">
        <f t="shared" si="0"/>
        <v>8</v>
      </c>
      <c r="S11" s="103"/>
      <c r="V11" s="96"/>
    </row>
    <row r="12" spans="1:22" ht="15" customHeight="1">
      <c r="A12" s="23" t="s">
        <v>65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5">
        <f t="shared" si="0"/>
        <v>0</v>
      </c>
      <c r="S12" s="103"/>
      <c r="V12" s="96"/>
    </row>
    <row r="13" spans="1:22" ht="15" customHeight="1">
      <c r="A13" s="107" t="s">
        <v>24</v>
      </c>
      <c r="B13" s="108">
        <f aca="true" t="shared" si="1" ref="B13:Q13">SUM(B3:B12)</f>
        <v>24</v>
      </c>
      <c r="C13" s="108">
        <f t="shared" si="1"/>
        <v>22</v>
      </c>
      <c r="D13" s="108">
        <f t="shared" si="1"/>
        <v>41</v>
      </c>
      <c r="E13" s="108">
        <f t="shared" si="1"/>
        <v>32</v>
      </c>
      <c r="F13" s="108">
        <f t="shared" si="1"/>
        <v>26</v>
      </c>
      <c r="G13" s="108">
        <f t="shared" si="1"/>
        <v>29</v>
      </c>
      <c r="H13" s="108">
        <f t="shared" si="1"/>
        <v>37</v>
      </c>
      <c r="I13" s="108">
        <f t="shared" si="1"/>
        <v>36</v>
      </c>
      <c r="J13" s="108">
        <f t="shared" si="1"/>
        <v>37</v>
      </c>
      <c r="K13" s="108">
        <f t="shared" si="1"/>
        <v>19</v>
      </c>
      <c r="L13" s="108">
        <f t="shared" si="1"/>
        <v>20</v>
      </c>
      <c r="M13" s="108">
        <f t="shared" si="1"/>
        <v>14</v>
      </c>
      <c r="N13" s="108">
        <f t="shared" si="1"/>
        <v>28</v>
      </c>
      <c r="O13" s="108">
        <f t="shared" si="1"/>
        <v>38</v>
      </c>
      <c r="P13" s="108">
        <f t="shared" si="1"/>
        <v>36</v>
      </c>
      <c r="Q13" s="109">
        <f t="shared" si="1"/>
        <v>439</v>
      </c>
      <c r="V13" s="96"/>
    </row>
    <row r="14" spans="1:22" ht="15" customHeight="1">
      <c r="A14" s="111" t="s">
        <v>66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2"/>
      <c r="V14" s="96"/>
    </row>
    <row r="15" spans="1:22" ht="15" customHeight="1">
      <c r="A15" s="23" t="s">
        <v>67</v>
      </c>
      <c r="B15" s="108">
        <v>0</v>
      </c>
      <c r="C15" s="108">
        <v>3</v>
      </c>
      <c r="D15" s="108">
        <v>0</v>
      </c>
      <c r="E15" s="108">
        <v>0</v>
      </c>
      <c r="F15" s="108">
        <v>0</v>
      </c>
      <c r="G15" s="108">
        <v>1</v>
      </c>
      <c r="H15" s="108">
        <v>0</v>
      </c>
      <c r="I15" s="108">
        <v>1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5">
        <f aca="true" t="shared" si="2" ref="Q15:Q20">SUM(B15:P15)</f>
        <v>5</v>
      </c>
      <c r="V15" s="96"/>
    </row>
    <row r="16" spans="1:22" ht="15" customHeight="1">
      <c r="A16" s="23" t="s">
        <v>68</v>
      </c>
      <c r="B16" s="108">
        <v>0</v>
      </c>
      <c r="C16" s="108">
        <v>0</v>
      </c>
      <c r="D16" s="108">
        <v>0</v>
      </c>
      <c r="E16" s="108">
        <v>0</v>
      </c>
      <c r="F16" s="108">
        <v>1</v>
      </c>
      <c r="G16" s="108">
        <v>0</v>
      </c>
      <c r="H16" s="108">
        <v>6</v>
      </c>
      <c r="I16" s="108">
        <v>0</v>
      </c>
      <c r="J16" s="108">
        <v>0</v>
      </c>
      <c r="K16" s="108">
        <v>0</v>
      </c>
      <c r="L16" s="108">
        <v>1</v>
      </c>
      <c r="M16" s="108">
        <v>2</v>
      </c>
      <c r="N16" s="108">
        <v>0</v>
      </c>
      <c r="O16" s="108">
        <v>0</v>
      </c>
      <c r="P16" s="108">
        <v>0</v>
      </c>
      <c r="Q16" s="105">
        <f t="shared" si="2"/>
        <v>10</v>
      </c>
      <c r="V16" s="96"/>
    </row>
    <row r="17" spans="1:22" ht="15" customHeight="1">
      <c r="A17" s="23" t="s">
        <v>69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5">
        <f t="shared" si="2"/>
        <v>0</v>
      </c>
      <c r="V17" s="96"/>
    </row>
    <row r="18" spans="1:22" ht="15" customHeight="1">
      <c r="A18" s="23" t="s">
        <v>70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5">
        <f t="shared" si="2"/>
        <v>0</v>
      </c>
      <c r="V18" s="96"/>
    </row>
    <row r="19" spans="1:22" ht="15" customHeight="1">
      <c r="A19" s="23" t="s">
        <v>71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1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5">
        <f t="shared" si="2"/>
        <v>1</v>
      </c>
      <c r="V19" s="96"/>
    </row>
    <row r="20" spans="1:22" ht="15" customHeight="1">
      <c r="A20" s="23" t="s">
        <v>72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5">
        <f t="shared" si="2"/>
        <v>0</v>
      </c>
      <c r="R20" s="106"/>
      <c r="V20" s="96"/>
    </row>
    <row r="21" spans="1:22" ht="15" customHeight="1">
      <c r="A21" s="113" t="s">
        <v>24</v>
      </c>
      <c r="B21" s="108">
        <f aca="true" t="shared" si="3" ref="B21:Q21">SUM(B15:B20)</f>
        <v>0</v>
      </c>
      <c r="C21" s="108">
        <f t="shared" si="3"/>
        <v>3</v>
      </c>
      <c r="D21" s="108">
        <f t="shared" si="3"/>
        <v>0</v>
      </c>
      <c r="E21" s="108">
        <f t="shared" si="3"/>
        <v>0</v>
      </c>
      <c r="F21" s="108">
        <f t="shared" si="3"/>
        <v>1</v>
      </c>
      <c r="G21" s="108">
        <f t="shared" si="3"/>
        <v>1</v>
      </c>
      <c r="H21" s="108">
        <f t="shared" si="3"/>
        <v>7</v>
      </c>
      <c r="I21" s="108">
        <f t="shared" si="3"/>
        <v>1</v>
      </c>
      <c r="J21" s="108">
        <f t="shared" si="3"/>
        <v>0</v>
      </c>
      <c r="K21" s="108">
        <f t="shared" si="3"/>
        <v>0</v>
      </c>
      <c r="L21" s="108">
        <f t="shared" si="3"/>
        <v>1</v>
      </c>
      <c r="M21" s="108">
        <f t="shared" si="3"/>
        <v>2</v>
      </c>
      <c r="N21" s="108">
        <f t="shared" si="3"/>
        <v>0</v>
      </c>
      <c r="O21" s="108">
        <f t="shared" si="3"/>
        <v>0</v>
      </c>
      <c r="P21" s="108">
        <f t="shared" si="3"/>
        <v>0</v>
      </c>
      <c r="Q21" s="114">
        <f t="shared" si="3"/>
        <v>16</v>
      </c>
      <c r="V21" s="96"/>
    </row>
    <row r="22" spans="1:22" ht="15" customHeight="1">
      <c r="A22" s="116" t="s">
        <v>73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2"/>
      <c r="V22" s="96"/>
    </row>
    <row r="23" spans="1:22" ht="15" customHeight="1">
      <c r="A23" s="23" t="s">
        <v>74</v>
      </c>
      <c r="B23" s="104">
        <v>0</v>
      </c>
      <c r="C23" s="104">
        <v>3</v>
      </c>
      <c r="D23" s="104">
        <v>1</v>
      </c>
      <c r="E23" s="104">
        <v>5</v>
      </c>
      <c r="F23" s="104">
        <v>7</v>
      </c>
      <c r="G23" s="104">
        <v>3</v>
      </c>
      <c r="H23" s="104">
        <v>15</v>
      </c>
      <c r="I23" s="104">
        <v>3</v>
      </c>
      <c r="J23" s="104">
        <v>1</v>
      </c>
      <c r="K23" s="104">
        <v>6</v>
      </c>
      <c r="L23" s="104">
        <v>1</v>
      </c>
      <c r="M23" s="104">
        <v>9</v>
      </c>
      <c r="N23" s="104">
        <v>6</v>
      </c>
      <c r="O23" s="104">
        <v>4</v>
      </c>
      <c r="P23" s="104">
        <v>3</v>
      </c>
      <c r="Q23" s="117">
        <f aca="true" t="shared" si="4" ref="Q23:Q29">SUM(B23:P23)</f>
        <v>67</v>
      </c>
      <c r="V23" s="96"/>
    </row>
    <row r="24" spans="1:22" ht="15" customHeight="1">
      <c r="A24" s="23" t="s">
        <v>75</v>
      </c>
      <c r="B24" s="104">
        <v>8</v>
      </c>
      <c r="C24" s="104">
        <v>3</v>
      </c>
      <c r="D24" s="104">
        <v>3</v>
      </c>
      <c r="E24" s="104">
        <v>4</v>
      </c>
      <c r="F24" s="104">
        <v>3</v>
      </c>
      <c r="G24" s="104">
        <v>2</v>
      </c>
      <c r="H24" s="104">
        <v>0</v>
      </c>
      <c r="I24" s="104">
        <v>3</v>
      </c>
      <c r="J24" s="104">
        <v>0</v>
      </c>
      <c r="K24" s="104">
        <v>4</v>
      </c>
      <c r="L24" s="104">
        <v>2</v>
      </c>
      <c r="M24" s="104">
        <v>5</v>
      </c>
      <c r="N24" s="104">
        <v>0</v>
      </c>
      <c r="O24" s="104">
        <v>1</v>
      </c>
      <c r="P24" s="104">
        <v>2</v>
      </c>
      <c r="Q24" s="117">
        <f t="shared" si="4"/>
        <v>40</v>
      </c>
      <c r="V24" s="96"/>
    </row>
    <row r="25" spans="1:22" ht="15" customHeight="1">
      <c r="A25" s="23" t="s">
        <v>76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17">
        <f t="shared" si="4"/>
        <v>0</v>
      </c>
      <c r="V25" s="96"/>
    </row>
    <row r="26" spans="1:22" ht="15" customHeight="1">
      <c r="A26" s="23" t="s">
        <v>77</v>
      </c>
      <c r="B26" s="104">
        <v>2</v>
      </c>
      <c r="C26" s="104">
        <v>1</v>
      </c>
      <c r="D26" s="104">
        <v>0</v>
      </c>
      <c r="E26" s="104">
        <v>0</v>
      </c>
      <c r="F26" s="104">
        <v>1</v>
      </c>
      <c r="G26" s="104">
        <v>0</v>
      </c>
      <c r="H26" s="104">
        <v>2</v>
      </c>
      <c r="I26" s="104">
        <v>0</v>
      </c>
      <c r="J26" s="104">
        <v>0</v>
      </c>
      <c r="K26" s="104">
        <v>0</v>
      </c>
      <c r="L26" s="104">
        <v>0</v>
      </c>
      <c r="M26" s="104">
        <v>1</v>
      </c>
      <c r="N26" s="104">
        <v>1</v>
      </c>
      <c r="O26" s="104">
        <v>1</v>
      </c>
      <c r="P26" s="104">
        <v>0</v>
      </c>
      <c r="Q26" s="117">
        <f t="shared" si="4"/>
        <v>9</v>
      </c>
      <c r="V26" s="96"/>
    </row>
    <row r="27" spans="1:22" ht="15" customHeight="1">
      <c r="A27" s="23" t="s">
        <v>78</v>
      </c>
      <c r="B27" s="104">
        <v>1</v>
      </c>
      <c r="C27" s="104">
        <v>0</v>
      </c>
      <c r="D27" s="104">
        <v>3</v>
      </c>
      <c r="E27" s="104">
        <v>3</v>
      </c>
      <c r="F27" s="104">
        <v>2</v>
      </c>
      <c r="G27" s="104">
        <v>2</v>
      </c>
      <c r="H27" s="104">
        <v>3</v>
      </c>
      <c r="I27" s="104">
        <v>5</v>
      </c>
      <c r="J27" s="104">
        <v>2</v>
      </c>
      <c r="K27" s="104">
        <v>1</v>
      </c>
      <c r="L27" s="104">
        <v>1</v>
      </c>
      <c r="M27" s="104">
        <v>5</v>
      </c>
      <c r="N27" s="104">
        <v>8</v>
      </c>
      <c r="O27" s="104">
        <v>3</v>
      </c>
      <c r="P27" s="104">
        <v>2</v>
      </c>
      <c r="Q27" s="117">
        <f t="shared" si="4"/>
        <v>41</v>
      </c>
      <c r="V27" s="96"/>
    </row>
    <row r="28" spans="1:22" ht="15" customHeight="1">
      <c r="A28" s="23" t="s">
        <v>79</v>
      </c>
      <c r="B28" s="104">
        <v>0</v>
      </c>
      <c r="C28" s="104">
        <v>0</v>
      </c>
      <c r="D28" s="104">
        <v>1</v>
      </c>
      <c r="E28" s="104">
        <v>0</v>
      </c>
      <c r="F28" s="104">
        <v>0</v>
      </c>
      <c r="G28" s="104">
        <v>1</v>
      </c>
      <c r="H28" s="104">
        <v>0</v>
      </c>
      <c r="I28" s="104">
        <v>2</v>
      </c>
      <c r="J28" s="104">
        <v>0</v>
      </c>
      <c r="K28" s="104">
        <v>0</v>
      </c>
      <c r="L28" s="104">
        <v>1</v>
      </c>
      <c r="M28" s="104">
        <v>0</v>
      </c>
      <c r="N28" s="104">
        <v>0</v>
      </c>
      <c r="O28" s="104">
        <v>0</v>
      </c>
      <c r="P28" s="104">
        <v>0</v>
      </c>
      <c r="Q28" s="117">
        <f t="shared" si="4"/>
        <v>5</v>
      </c>
      <c r="V28" s="96"/>
    </row>
    <row r="29" spans="1:22" ht="15" customHeight="1">
      <c r="A29" s="23" t="s">
        <v>80</v>
      </c>
      <c r="B29" s="104">
        <v>2</v>
      </c>
      <c r="C29" s="104">
        <v>0</v>
      </c>
      <c r="D29" s="104">
        <v>3</v>
      </c>
      <c r="E29" s="104">
        <v>0</v>
      </c>
      <c r="F29" s="104">
        <v>3</v>
      </c>
      <c r="G29" s="104">
        <v>0</v>
      </c>
      <c r="H29" s="104">
        <v>0</v>
      </c>
      <c r="I29" s="104">
        <v>1</v>
      </c>
      <c r="J29" s="104">
        <v>0</v>
      </c>
      <c r="K29" s="104">
        <v>0</v>
      </c>
      <c r="L29" s="104">
        <v>0</v>
      </c>
      <c r="M29" s="104">
        <v>3</v>
      </c>
      <c r="N29" s="104">
        <v>0</v>
      </c>
      <c r="O29" s="104">
        <v>1</v>
      </c>
      <c r="P29" s="104">
        <v>0</v>
      </c>
      <c r="Q29" s="117">
        <f t="shared" si="4"/>
        <v>13</v>
      </c>
      <c r="V29" s="96"/>
    </row>
    <row r="30" spans="1:22" ht="15" customHeight="1">
      <c r="A30" s="23" t="s">
        <v>81</v>
      </c>
      <c r="B30" s="104">
        <v>9</v>
      </c>
      <c r="C30" s="104">
        <v>18</v>
      </c>
      <c r="D30" s="104">
        <v>14</v>
      </c>
      <c r="E30" s="104">
        <v>13</v>
      </c>
      <c r="F30" s="104">
        <v>21</v>
      </c>
      <c r="G30" s="104">
        <v>8</v>
      </c>
      <c r="H30" s="104">
        <v>20</v>
      </c>
      <c r="I30" s="104">
        <v>9</v>
      </c>
      <c r="J30" s="104">
        <v>19</v>
      </c>
      <c r="K30" s="104">
        <v>12</v>
      </c>
      <c r="L30" s="104">
        <v>10</v>
      </c>
      <c r="M30" s="104">
        <v>8</v>
      </c>
      <c r="N30" s="104">
        <v>16</v>
      </c>
      <c r="O30" s="104">
        <v>14</v>
      </c>
      <c r="P30" s="104">
        <v>5</v>
      </c>
      <c r="Q30" s="117">
        <f>SUM(B30:P30)</f>
        <v>196</v>
      </c>
      <c r="V30" s="96"/>
    </row>
    <row r="31" spans="1:22" ht="15" customHeight="1">
      <c r="A31" s="23" t="s">
        <v>82</v>
      </c>
      <c r="B31" s="104">
        <v>0</v>
      </c>
      <c r="C31" s="104">
        <v>1</v>
      </c>
      <c r="D31" s="104">
        <v>0</v>
      </c>
      <c r="E31" s="104">
        <v>3</v>
      </c>
      <c r="F31" s="104">
        <v>0</v>
      </c>
      <c r="G31" s="104">
        <v>0</v>
      </c>
      <c r="H31" s="104">
        <v>0</v>
      </c>
      <c r="I31" s="104">
        <v>4</v>
      </c>
      <c r="J31" s="104">
        <v>0</v>
      </c>
      <c r="K31" s="104">
        <v>0</v>
      </c>
      <c r="L31" s="104">
        <v>0</v>
      </c>
      <c r="M31" s="104">
        <v>0</v>
      </c>
      <c r="N31" s="104">
        <v>1</v>
      </c>
      <c r="O31" s="104">
        <v>0</v>
      </c>
      <c r="P31" s="104">
        <v>0</v>
      </c>
      <c r="Q31" s="117">
        <f>SUM(B31:P31)</f>
        <v>9</v>
      </c>
      <c r="V31" s="96"/>
    </row>
    <row r="32" spans="1:22" ht="15" customHeight="1">
      <c r="A32" s="118" t="s">
        <v>83</v>
      </c>
      <c r="B32" s="104">
        <v>0</v>
      </c>
      <c r="C32" s="104">
        <v>0</v>
      </c>
      <c r="D32" s="104">
        <v>1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5">
        <f>SUM(B32:P32)</f>
        <v>1</v>
      </c>
      <c r="V32" s="96"/>
    </row>
    <row r="33" spans="1:22" ht="15" customHeight="1">
      <c r="A33" s="113" t="s">
        <v>24</v>
      </c>
      <c r="B33" s="108">
        <f>SUM(B23:B32)</f>
        <v>22</v>
      </c>
      <c r="C33" s="108">
        <f>SUM(C23:C32)</f>
        <v>26</v>
      </c>
      <c r="D33" s="108">
        <f>SUM(D23:D32)</f>
        <v>26</v>
      </c>
      <c r="E33" s="108">
        <f aca="true" t="shared" si="5" ref="E33:Q33">SUM(E23:E32)</f>
        <v>28</v>
      </c>
      <c r="F33" s="108">
        <f t="shared" si="5"/>
        <v>37</v>
      </c>
      <c r="G33" s="108">
        <f t="shared" si="5"/>
        <v>16</v>
      </c>
      <c r="H33" s="108">
        <f t="shared" si="5"/>
        <v>40</v>
      </c>
      <c r="I33" s="108">
        <f t="shared" si="5"/>
        <v>27</v>
      </c>
      <c r="J33" s="108">
        <f t="shared" si="5"/>
        <v>22</v>
      </c>
      <c r="K33" s="108">
        <f t="shared" si="5"/>
        <v>23</v>
      </c>
      <c r="L33" s="108">
        <f t="shared" si="5"/>
        <v>15</v>
      </c>
      <c r="M33" s="108">
        <f t="shared" si="5"/>
        <v>31</v>
      </c>
      <c r="N33" s="108">
        <f t="shared" si="5"/>
        <v>32</v>
      </c>
      <c r="O33" s="108">
        <f t="shared" si="5"/>
        <v>24</v>
      </c>
      <c r="P33" s="108">
        <f t="shared" si="5"/>
        <v>12</v>
      </c>
      <c r="Q33" s="108">
        <f t="shared" si="5"/>
        <v>381</v>
      </c>
      <c r="V33" s="96"/>
    </row>
    <row r="34" spans="1:22" ht="15" customHeight="1">
      <c r="A34" s="119" t="s">
        <v>84</v>
      </c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V34" s="96"/>
    </row>
    <row r="35" spans="1:22" ht="15" customHeight="1">
      <c r="A35" s="23" t="s">
        <v>85</v>
      </c>
      <c r="B35" s="104">
        <v>0</v>
      </c>
      <c r="C35" s="123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24">
        <f aca="true" t="shared" si="6" ref="Q35:Q40">SUM(B35:P35)</f>
        <v>0</v>
      </c>
      <c r="V35" s="96"/>
    </row>
    <row r="36" spans="1:22" ht="15" customHeight="1">
      <c r="A36" s="23" t="s">
        <v>86</v>
      </c>
      <c r="B36" s="104">
        <v>0</v>
      </c>
      <c r="C36" s="123">
        <v>0</v>
      </c>
      <c r="D36" s="104">
        <v>0</v>
      </c>
      <c r="E36" s="104">
        <v>0</v>
      </c>
      <c r="F36" s="104">
        <v>2</v>
      </c>
      <c r="G36" s="104">
        <v>4</v>
      </c>
      <c r="H36" s="104">
        <v>1</v>
      </c>
      <c r="I36" s="104">
        <v>2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24">
        <f t="shared" si="6"/>
        <v>9</v>
      </c>
      <c r="V36" s="96"/>
    </row>
    <row r="37" spans="1:22" ht="15" customHeight="1">
      <c r="A37" s="23" t="s">
        <v>87</v>
      </c>
      <c r="B37" s="104">
        <v>0</v>
      </c>
      <c r="C37" s="123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24">
        <f t="shared" si="6"/>
        <v>0</v>
      </c>
      <c r="V37" s="96"/>
    </row>
    <row r="38" spans="1:22" ht="15" customHeight="1">
      <c r="A38" s="23" t="s">
        <v>88</v>
      </c>
      <c r="B38" s="104">
        <v>0</v>
      </c>
      <c r="C38" s="123">
        <v>0</v>
      </c>
      <c r="D38" s="104">
        <v>0</v>
      </c>
      <c r="E38" s="104">
        <v>1</v>
      </c>
      <c r="F38" s="104">
        <v>0</v>
      </c>
      <c r="G38" s="104">
        <v>0</v>
      </c>
      <c r="H38" s="104">
        <v>0</v>
      </c>
      <c r="I38" s="104">
        <v>2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24">
        <f t="shared" si="6"/>
        <v>3</v>
      </c>
      <c r="V38" s="96"/>
    </row>
    <row r="39" spans="1:22" ht="15" customHeight="1">
      <c r="A39" s="23" t="s">
        <v>89</v>
      </c>
      <c r="B39" s="104">
        <v>0</v>
      </c>
      <c r="C39" s="123">
        <v>0</v>
      </c>
      <c r="D39" s="104">
        <v>0</v>
      </c>
      <c r="E39" s="104">
        <v>1</v>
      </c>
      <c r="F39" s="104">
        <v>0</v>
      </c>
      <c r="G39" s="104">
        <v>0</v>
      </c>
      <c r="H39" s="104">
        <v>0</v>
      </c>
      <c r="I39" s="104">
        <v>2</v>
      </c>
      <c r="J39" s="104">
        <v>0</v>
      </c>
      <c r="K39" s="104">
        <v>1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24">
        <f t="shared" si="6"/>
        <v>4</v>
      </c>
      <c r="V39" s="96"/>
    </row>
    <row r="40" spans="1:22" ht="15" customHeight="1">
      <c r="A40" s="23" t="s">
        <v>90</v>
      </c>
      <c r="B40" s="104">
        <v>0</v>
      </c>
      <c r="C40" s="123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1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24">
        <f t="shared" si="6"/>
        <v>1</v>
      </c>
      <c r="V40" s="96"/>
    </row>
    <row r="41" spans="1:22" ht="15" customHeight="1">
      <c r="A41" s="23" t="s">
        <v>91</v>
      </c>
      <c r="B41" s="104">
        <v>0</v>
      </c>
      <c r="C41" s="123">
        <v>1</v>
      </c>
      <c r="D41" s="104">
        <v>0</v>
      </c>
      <c r="E41" s="104">
        <v>0</v>
      </c>
      <c r="F41" s="104">
        <v>0</v>
      </c>
      <c r="G41" s="104">
        <v>2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2</v>
      </c>
      <c r="O41" s="104">
        <v>0</v>
      </c>
      <c r="P41" s="104">
        <v>0</v>
      </c>
      <c r="Q41" s="124">
        <f>SUM(B41:P41)</f>
        <v>5</v>
      </c>
      <c r="V41" s="96"/>
    </row>
    <row r="42" spans="1:22" ht="15" customHeight="1">
      <c r="A42" s="23" t="s">
        <v>92</v>
      </c>
      <c r="B42" s="104">
        <v>0</v>
      </c>
      <c r="C42" s="123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24">
        <f>SUM(B42:P42)</f>
        <v>0</v>
      </c>
      <c r="V42" s="96"/>
    </row>
    <row r="43" spans="1:22" ht="15" customHeight="1">
      <c r="A43" s="23" t="s">
        <v>93</v>
      </c>
      <c r="B43" s="104">
        <v>0</v>
      </c>
      <c r="C43" s="123">
        <v>2</v>
      </c>
      <c r="D43" s="104">
        <v>1</v>
      </c>
      <c r="E43" s="104">
        <v>2</v>
      </c>
      <c r="F43" s="104">
        <v>2</v>
      </c>
      <c r="G43" s="104">
        <v>3</v>
      </c>
      <c r="H43" s="104">
        <v>1</v>
      </c>
      <c r="I43" s="104">
        <v>2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25">
        <f>SUM(B43:P43)</f>
        <v>13</v>
      </c>
      <c r="V43" s="96"/>
    </row>
    <row r="44" spans="1:22" ht="15" customHeight="1">
      <c r="A44" s="23" t="s">
        <v>94</v>
      </c>
      <c r="B44" s="123">
        <v>0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5">
        <f>SUM(B44:P44)</f>
        <v>0</v>
      </c>
      <c r="V44" s="96"/>
    </row>
    <row r="45" spans="1:22" ht="15" customHeight="1">
      <c r="A45" s="113" t="s">
        <v>24</v>
      </c>
      <c r="B45" s="123">
        <f>SUM(B35:B44)</f>
        <v>0</v>
      </c>
      <c r="C45" s="123">
        <f>SUM(C35:C44)</f>
        <v>3</v>
      </c>
      <c r="D45" s="123">
        <f>SUM(D35:D44)</f>
        <v>1</v>
      </c>
      <c r="E45" s="123">
        <v>0</v>
      </c>
      <c r="F45" s="123">
        <f aca="true" t="shared" si="7" ref="F45:Q45">SUM(F35:F44)</f>
        <v>4</v>
      </c>
      <c r="G45" s="123">
        <f t="shared" si="7"/>
        <v>9</v>
      </c>
      <c r="H45" s="123">
        <f t="shared" si="7"/>
        <v>2</v>
      </c>
      <c r="I45" s="123">
        <f t="shared" si="7"/>
        <v>8</v>
      </c>
      <c r="J45" s="123">
        <f t="shared" si="7"/>
        <v>1</v>
      </c>
      <c r="K45" s="123">
        <f t="shared" si="7"/>
        <v>1</v>
      </c>
      <c r="L45" s="123">
        <f t="shared" si="7"/>
        <v>0</v>
      </c>
      <c r="M45" s="123">
        <f t="shared" si="7"/>
        <v>0</v>
      </c>
      <c r="N45" s="123">
        <f t="shared" si="7"/>
        <v>2</v>
      </c>
      <c r="O45" s="123">
        <f t="shared" si="7"/>
        <v>0</v>
      </c>
      <c r="P45" s="126">
        <f t="shared" si="7"/>
        <v>0</v>
      </c>
      <c r="Q45" s="127">
        <f t="shared" si="7"/>
        <v>35</v>
      </c>
      <c r="V45" s="96"/>
    </row>
    <row r="46" spans="1:22" ht="15" customHeight="1">
      <c r="A46" s="115"/>
      <c r="B46" s="210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2"/>
      <c r="V46" s="96"/>
    </row>
    <row r="47" spans="1:22" ht="1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2"/>
      <c r="V47" s="96"/>
    </row>
    <row r="48" spans="1:22" ht="15" customHeight="1">
      <c r="A48" s="128" t="s">
        <v>95</v>
      </c>
      <c r="B48"/>
      <c r="C48" s="129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30"/>
      <c r="V48" s="96"/>
    </row>
    <row r="49" spans="1:22" ht="15" customHeight="1">
      <c r="A49" s="209" t="s">
        <v>184</v>
      </c>
      <c r="B49" s="104">
        <v>2</v>
      </c>
      <c r="C49" s="123">
        <v>1</v>
      </c>
      <c r="D49" s="104">
        <v>2</v>
      </c>
      <c r="E49" s="104">
        <v>2</v>
      </c>
      <c r="F49" s="104">
        <v>1</v>
      </c>
      <c r="G49" s="104">
        <v>4</v>
      </c>
      <c r="H49" s="104">
        <v>0</v>
      </c>
      <c r="I49" s="104">
        <v>1</v>
      </c>
      <c r="J49" s="104">
        <v>0</v>
      </c>
      <c r="K49" s="104">
        <v>0</v>
      </c>
      <c r="L49" s="104">
        <v>6</v>
      </c>
      <c r="M49" s="104">
        <v>1</v>
      </c>
      <c r="N49" s="104">
        <v>1</v>
      </c>
      <c r="O49" s="104">
        <v>0</v>
      </c>
      <c r="P49" s="104">
        <v>2</v>
      </c>
      <c r="Q49" s="105">
        <f aca="true" t="shared" si="8" ref="Q49:Q55">SUM(B49:P49)</f>
        <v>23</v>
      </c>
      <c r="R49"/>
      <c r="S49"/>
      <c r="V49" s="96"/>
    </row>
    <row r="50" spans="1:22" ht="15" customHeight="1">
      <c r="A50" s="23" t="s">
        <v>96</v>
      </c>
      <c r="B50" s="104">
        <v>0</v>
      </c>
      <c r="C50" s="123">
        <v>0</v>
      </c>
      <c r="D50" s="104">
        <v>0</v>
      </c>
      <c r="E50" s="104">
        <v>0</v>
      </c>
      <c r="F50" s="104">
        <v>0</v>
      </c>
      <c r="G50" s="104">
        <v>1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1</v>
      </c>
      <c r="Q50" s="105">
        <f t="shared" si="8"/>
        <v>2</v>
      </c>
      <c r="R50"/>
      <c r="S50"/>
      <c r="V50" s="96"/>
    </row>
    <row r="51" spans="1:22" ht="15" customHeight="1">
      <c r="A51" s="23" t="s">
        <v>97</v>
      </c>
      <c r="B51" s="104">
        <v>0</v>
      </c>
      <c r="C51" s="123">
        <v>2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1</v>
      </c>
      <c r="K51" s="104">
        <v>0</v>
      </c>
      <c r="L51" s="104">
        <v>0</v>
      </c>
      <c r="M51" s="104">
        <v>0</v>
      </c>
      <c r="N51" s="104">
        <v>3</v>
      </c>
      <c r="O51" s="104">
        <v>2</v>
      </c>
      <c r="P51" s="104">
        <v>0</v>
      </c>
      <c r="Q51" s="105">
        <f t="shared" si="8"/>
        <v>8</v>
      </c>
      <c r="R51"/>
      <c r="S51"/>
      <c r="V51" s="96"/>
    </row>
    <row r="52" spans="1:22" ht="15" customHeight="1">
      <c r="A52" s="23" t="s">
        <v>98</v>
      </c>
      <c r="B52" s="104">
        <v>1</v>
      </c>
      <c r="C52" s="123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5">
        <f t="shared" si="8"/>
        <v>1</v>
      </c>
      <c r="R52"/>
      <c r="S52"/>
      <c r="V52" s="96"/>
    </row>
    <row r="53" spans="1:22" ht="15" customHeight="1">
      <c r="A53" s="23" t="s">
        <v>99</v>
      </c>
      <c r="B53" s="104">
        <v>1</v>
      </c>
      <c r="C53" s="123">
        <v>2</v>
      </c>
      <c r="D53" s="104">
        <v>2</v>
      </c>
      <c r="E53" s="104">
        <v>7</v>
      </c>
      <c r="F53" s="104">
        <v>0</v>
      </c>
      <c r="G53" s="104">
        <v>0</v>
      </c>
      <c r="H53" s="104">
        <v>1</v>
      </c>
      <c r="I53" s="104">
        <v>0</v>
      </c>
      <c r="J53" s="104">
        <v>0</v>
      </c>
      <c r="K53" s="104">
        <v>0</v>
      </c>
      <c r="L53" s="104">
        <v>1</v>
      </c>
      <c r="M53" s="104">
        <v>0</v>
      </c>
      <c r="N53" s="104">
        <v>1</v>
      </c>
      <c r="O53" s="104">
        <v>5</v>
      </c>
      <c r="P53" s="104">
        <v>5</v>
      </c>
      <c r="Q53" s="105">
        <f t="shared" si="8"/>
        <v>25</v>
      </c>
      <c r="R53"/>
      <c r="S53"/>
      <c r="V53" s="96"/>
    </row>
    <row r="54" spans="1:22" ht="15" customHeight="1">
      <c r="A54" s="23" t="s">
        <v>100</v>
      </c>
      <c r="B54" s="104">
        <v>0</v>
      </c>
      <c r="C54" s="123">
        <v>0</v>
      </c>
      <c r="D54" s="104">
        <v>1</v>
      </c>
      <c r="E54" s="104">
        <v>3</v>
      </c>
      <c r="F54" s="104">
        <v>0</v>
      </c>
      <c r="G54" s="104">
        <v>0</v>
      </c>
      <c r="H54" s="104">
        <v>2</v>
      </c>
      <c r="I54" s="104">
        <v>0</v>
      </c>
      <c r="J54" s="104">
        <v>1</v>
      </c>
      <c r="K54" s="104">
        <v>0</v>
      </c>
      <c r="L54" s="104">
        <v>2</v>
      </c>
      <c r="M54" s="104">
        <v>0</v>
      </c>
      <c r="N54" s="104">
        <v>1</v>
      </c>
      <c r="O54" s="104">
        <v>5</v>
      </c>
      <c r="P54" s="104">
        <v>5</v>
      </c>
      <c r="Q54" s="105">
        <f t="shared" si="8"/>
        <v>20</v>
      </c>
      <c r="R54"/>
      <c r="S54"/>
      <c r="V54" s="96"/>
    </row>
    <row r="55" spans="1:22" ht="15" customHeight="1">
      <c r="A55" s="23" t="s">
        <v>101</v>
      </c>
      <c r="B55" s="104">
        <v>0</v>
      </c>
      <c r="C55" s="123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5">
        <f t="shared" si="8"/>
        <v>0</v>
      </c>
      <c r="R55"/>
      <c r="S55"/>
      <c r="V55" s="96"/>
    </row>
    <row r="56" spans="1:22" ht="15" customHeight="1">
      <c r="A56" s="23" t="s">
        <v>102</v>
      </c>
      <c r="B56" s="104">
        <v>0</v>
      </c>
      <c r="C56" s="123">
        <v>0</v>
      </c>
      <c r="D56" s="104">
        <v>1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5">
        <f>SUM(B56:P56)</f>
        <v>1</v>
      </c>
      <c r="R56"/>
      <c r="S56"/>
      <c r="V56" s="96"/>
    </row>
    <row r="57" spans="1:22" ht="15" customHeight="1">
      <c r="A57" s="23" t="s">
        <v>103</v>
      </c>
      <c r="B57" s="104">
        <v>2</v>
      </c>
      <c r="C57" s="123">
        <v>2</v>
      </c>
      <c r="D57" s="104">
        <v>0</v>
      </c>
      <c r="E57" s="104">
        <v>2</v>
      </c>
      <c r="F57" s="104">
        <v>1</v>
      </c>
      <c r="G57" s="104">
        <v>2</v>
      </c>
      <c r="H57" s="104">
        <v>1</v>
      </c>
      <c r="I57" s="104">
        <v>0</v>
      </c>
      <c r="J57" s="104">
        <v>0</v>
      </c>
      <c r="K57" s="104">
        <v>1</v>
      </c>
      <c r="L57" s="104">
        <v>2</v>
      </c>
      <c r="M57" s="104">
        <v>1</v>
      </c>
      <c r="N57" s="104">
        <v>9</v>
      </c>
      <c r="O57" s="104">
        <v>1</v>
      </c>
      <c r="P57" s="104">
        <v>1</v>
      </c>
      <c r="Q57" s="131">
        <f>SUM(B57:P57)</f>
        <v>25</v>
      </c>
      <c r="R57"/>
      <c r="S57"/>
      <c r="V57" s="96"/>
    </row>
    <row r="58" spans="1:22" ht="15" customHeight="1">
      <c r="A58" s="23" t="s">
        <v>104</v>
      </c>
      <c r="B58" s="123">
        <v>0</v>
      </c>
      <c r="C58" s="123">
        <v>0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31">
        <f>SUM(B58:P58)</f>
        <v>0</v>
      </c>
      <c r="R58"/>
      <c r="S58"/>
      <c r="V58" s="96"/>
    </row>
    <row r="59" spans="1:22" ht="15" customHeight="1">
      <c r="A59" s="132" t="s">
        <v>24</v>
      </c>
      <c r="B59" s="104">
        <f aca="true" t="shared" si="9" ref="B59:Q59">SUM(B49:B58)</f>
        <v>6</v>
      </c>
      <c r="C59" s="104">
        <f t="shared" si="9"/>
        <v>7</v>
      </c>
      <c r="D59" s="104">
        <f t="shared" si="9"/>
        <v>6</v>
      </c>
      <c r="E59" s="104">
        <f t="shared" si="9"/>
        <v>14</v>
      </c>
      <c r="F59" s="104">
        <f t="shared" si="9"/>
        <v>2</v>
      </c>
      <c r="G59" s="104">
        <f t="shared" si="9"/>
        <v>7</v>
      </c>
      <c r="H59" s="104">
        <f t="shared" si="9"/>
        <v>4</v>
      </c>
      <c r="I59" s="104">
        <f t="shared" si="9"/>
        <v>1</v>
      </c>
      <c r="J59" s="104">
        <f t="shared" si="9"/>
        <v>2</v>
      </c>
      <c r="K59" s="104">
        <f t="shared" si="9"/>
        <v>1</v>
      </c>
      <c r="L59" s="104">
        <f t="shared" si="9"/>
        <v>11</v>
      </c>
      <c r="M59" s="104">
        <f t="shared" si="9"/>
        <v>2</v>
      </c>
      <c r="N59" s="104">
        <f t="shared" si="9"/>
        <v>15</v>
      </c>
      <c r="O59" s="104">
        <f t="shared" si="9"/>
        <v>13</v>
      </c>
      <c r="P59" s="104">
        <f t="shared" si="9"/>
        <v>14</v>
      </c>
      <c r="Q59" s="133">
        <f t="shared" si="9"/>
        <v>105</v>
      </c>
      <c r="R59"/>
      <c r="S59"/>
      <c r="V59" s="96"/>
    </row>
    <row r="60" spans="1:22" ht="15" customHeight="1">
      <c r="A60" s="134"/>
      <c r="B60"/>
      <c r="C60" s="129"/>
      <c r="D60" s="135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30"/>
      <c r="V60" s="96"/>
    </row>
    <row r="61" spans="1:22" ht="15" customHeight="1">
      <c r="A61" s="136" t="s">
        <v>105</v>
      </c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2"/>
      <c r="R61" s="135"/>
      <c r="S61" s="130"/>
      <c r="V61" s="96"/>
    </row>
    <row r="62" spans="1:22" ht="15" customHeight="1">
      <c r="A62" s="23" t="s">
        <v>106</v>
      </c>
      <c r="B62" s="104">
        <v>0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1</v>
      </c>
      <c r="O62" s="104">
        <v>0</v>
      </c>
      <c r="P62" s="104">
        <v>1</v>
      </c>
      <c r="Q62" s="105">
        <f aca="true" t="shared" si="10" ref="Q62:Q69">SUM(B62:P62)</f>
        <v>2</v>
      </c>
      <c r="V62" s="96"/>
    </row>
    <row r="63" spans="1:22" ht="15" customHeight="1">
      <c r="A63" s="23" t="s">
        <v>107</v>
      </c>
      <c r="B63" s="104">
        <v>0</v>
      </c>
      <c r="C63" s="104">
        <v>0</v>
      </c>
      <c r="D63" s="104">
        <v>0</v>
      </c>
      <c r="E63" s="104">
        <v>1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5">
        <f t="shared" si="10"/>
        <v>1</v>
      </c>
      <c r="V63" s="96"/>
    </row>
    <row r="64" spans="1:22" ht="15" customHeight="1">
      <c r="A64" s="23" t="s">
        <v>108</v>
      </c>
      <c r="B64" s="104">
        <v>0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5">
        <f t="shared" si="10"/>
        <v>0</v>
      </c>
      <c r="V64" s="96"/>
    </row>
    <row r="65" spans="1:22" ht="15" customHeight="1">
      <c r="A65" s="23" t="s">
        <v>109</v>
      </c>
      <c r="B65" s="104">
        <v>0</v>
      </c>
      <c r="C65" s="104">
        <v>0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5">
        <f t="shared" si="10"/>
        <v>0</v>
      </c>
      <c r="V65" s="96"/>
    </row>
    <row r="66" spans="1:22" ht="15" customHeight="1">
      <c r="A66" s="23" t="s">
        <v>110</v>
      </c>
      <c r="B66" s="104">
        <v>0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5">
        <f t="shared" si="10"/>
        <v>0</v>
      </c>
      <c r="V66" s="96"/>
    </row>
    <row r="67" spans="1:22" ht="15" customHeight="1">
      <c r="A67" s="23" t="s">
        <v>111</v>
      </c>
      <c r="B67" s="104">
        <v>7</v>
      </c>
      <c r="C67" s="104">
        <v>11</v>
      </c>
      <c r="D67" s="104">
        <v>9</v>
      </c>
      <c r="E67" s="104">
        <v>10</v>
      </c>
      <c r="F67" s="104">
        <v>18</v>
      </c>
      <c r="G67" s="104">
        <v>16</v>
      </c>
      <c r="H67" s="104">
        <v>3</v>
      </c>
      <c r="I67" s="104">
        <v>16</v>
      </c>
      <c r="J67" s="104">
        <v>10</v>
      </c>
      <c r="K67" s="104">
        <v>11</v>
      </c>
      <c r="L67" s="104">
        <v>5</v>
      </c>
      <c r="M67" s="104">
        <v>11</v>
      </c>
      <c r="N67" s="104">
        <v>10</v>
      </c>
      <c r="O67" s="104">
        <v>20</v>
      </c>
      <c r="P67" s="104">
        <v>6</v>
      </c>
      <c r="Q67" s="105">
        <f t="shared" si="10"/>
        <v>163</v>
      </c>
      <c r="V67" s="96"/>
    </row>
    <row r="68" spans="1:22" ht="15" customHeight="1">
      <c r="A68" s="23" t="s">
        <v>112</v>
      </c>
      <c r="B68" s="104">
        <v>2</v>
      </c>
      <c r="C68" s="104">
        <v>5</v>
      </c>
      <c r="D68" s="104">
        <v>0</v>
      </c>
      <c r="E68" s="104">
        <v>3</v>
      </c>
      <c r="F68" s="104">
        <v>2</v>
      </c>
      <c r="G68" s="104">
        <v>4</v>
      </c>
      <c r="H68" s="104">
        <v>1</v>
      </c>
      <c r="I68" s="104">
        <v>4</v>
      </c>
      <c r="J68" s="104">
        <v>4</v>
      </c>
      <c r="K68" s="104">
        <v>7</v>
      </c>
      <c r="L68" s="104">
        <v>0</v>
      </c>
      <c r="M68" s="104">
        <v>1</v>
      </c>
      <c r="N68" s="104">
        <v>3</v>
      </c>
      <c r="O68" s="104">
        <v>5</v>
      </c>
      <c r="P68" s="104">
        <v>0</v>
      </c>
      <c r="Q68" s="105">
        <f t="shared" si="10"/>
        <v>41</v>
      </c>
      <c r="V68" s="96"/>
    </row>
    <row r="69" spans="1:22" ht="15" customHeight="1">
      <c r="A69" s="23" t="s">
        <v>113</v>
      </c>
      <c r="B69" s="104">
        <v>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5">
        <f t="shared" si="10"/>
        <v>0</v>
      </c>
      <c r="V69" s="96"/>
    </row>
    <row r="70" spans="1:22" ht="15" customHeight="1">
      <c r="A70" s="113" t="s">
        <v>24</v>
      </c>
      <c r="B70" s="104">
        <f aca="true" t="shared" si="11" ref="B70:Q70">SUM(B62:B69)</f>
        <v>9</v>
      </c>
      <c r="C70" s="104">
        <f t="shared" si="11"/>
        <v>16</v>
      </c>
      <c r="D70" s="104">
        <f t="shared" si="11"/>
        <v>9</v>
      </c>
      <c r="E70" s="104">
        <f t="shared" si="11"/>
        <v>14</v>
      </c>
      <c r="F70" s="104">
        <f t="shared" si="11"/>
        <v>20</v>
      </c>
      <c r="G70" s="104">
        <f t="shared" si="11"/>
        <v>20</v>
      </c>
      <c r="H70" s="104">
        <f t="shared" si="11"/>
        <v>4</v>
      </c>
      <c r="I70" s="104">
        <f t="shared" si="11"/>
        <v>20</v>
      </c>
      <c r="J70" s="104">
        <f t="shared" si="11"/>
        <v>14</v>
      </c>
      <c r="K70" s="104">
        <f t="shared" si="11"/>
        <v>18</v>
      </c>
      <c r="L70" s="104">
        <f t="shared" si="11"/>
        <v>5</v>
      </c>
      <c r="M70" s="104">
        <f t="shared" si="11"/>
        <v>12</v>
      </c>
      <c r="N70" s="104">
        <f t="shared" si="11"/>
        <v>14</v>
      </c>
      <c r="O70" s="104">
        <f t="shared" si="11"/>
        <v>25</v>
      </c>
      <c r="P70" s="104">
        <f t="shared" si="11"/>
        <v>7</v>
      </c>
      <c r="Q70" s="109">
        <f t="shared" si="11"/>
        <v>207</v>
      </c>
      <c r="V70" s="96"/>
    </row>
    <row r="71" spans="1:22" ht="15" customHeight="1">
      <c r="A71" s="136"/>
      <c r="B71" s="135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2"/>
      <c r="V71" s="96"/>
    </row>
    <row r="72" spans="1:22" ht="15" customHeight="1">
      <c r="A72" s="137" t="s">
        <v>114</v>
      </c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30"/>
      <c r="V72" s="96"/>
    </row>
    <row r="73" spans="1:22" ht="15" customHeight="1">
      <c r="A73" s="23" t="s">
        <v>115</v>
      </c>
      <c r="B73" s="104">
        <v>0</v>
      </c>
      <c r="C73" s="104">
        <v>1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5">
        <f aca="true" t="shared" si="12" ref="Q73:Q82">SUM(B73:P73)</f>
        <v>1</v>
      </c>
      <c r="V73" s="96"/>
    </row>
    <row r="74" spans="1:22" ht="15" customHeight="1">
      <c r="A74" s="23" t="s">
        <v>116</v>
      </c>
      <c r="B74" s="104">
        <v>0</v>
      </c>
      <c r="C74" s="104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1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5">
        <f t="shared" si="12"/>
        <v>1</v>
      </c>
      <c r="V74" s="96"/>
    </row>
    <row r="75" spans="1:22" ht="15" customHeight="1">
      <c r="A75" s="23" t="s">
        <v>117</v>
      </c>
      <c r="B75" s="104">
        <v>0</v>
      </c>
      <c r="C75" s="104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5">
        <f t="shared" si="12"/>
        <v>0</v>
      </c>
      <c r="V75" s="96"/>
    </row>
    <row r="76" spans="1:22" ht="15" customHeight="1">
      <c r="A76" s="23" t="s">
        <v>118</v>
      </c>
      <c r="B76" s="104">
        <v>0</v>
      </c>
      <c r="C76" s="104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1</v>
      </c>
      <c r="P76" s="108">
        <v>0</v>
      </c>
      <c r="Q76" s="105">
        <f t="shared" si="12"/>
        <v>1</v>
      </c>
      <c r="V76" s="96"/>
    </row>
    <row r="77" spans="1:22" ht="15" customHeight="1">
      <c r="A77" s="23" t="s">
        <v>119</v>
      </c>
      <c r="B77" s="104">
        <v>0</v>
      </c>
      <c r="C77" s="104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5">
        <f t="shared" si="12"/>
        <v>0</v>
      </c>
      <c r="V77" s="96"/>
    </row>
    <row r="78" spans="1:22" ht="15" customHeight="1">
      <c r="A78" s="23" t="s">
        <v>120</v>
      </c>
      <c r="B78" s="104">
        <v>0</v>
      </c>
      <c r="C78" s="104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5">
        <f t="shared" si="12"/>
        <v>0</v>
      </c>
      <c r="V78" s="96"/>
    </row>
    <row r="79" spans="1:22" ht="15" customHeight="1">
      <c r="A79" s="23" t="s">
        <v>121</v>
      </c>
      <c r="B79" s="104">
        <v>0</v>
      </c>
      <c r="C79" s="104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5">
        <f t="shared" si="12"/>
        <v>0</v>
      </c>
      <c r="V79" s="96"/>
    </row>
    <row r="80" spans="1:22" ht="15" customHeight="1">
      <c r="A80" s="23" t="s">
        <v>122</v>
      </c>
      <c r="B80" s="104">
        <v>0</v>
      </c>
      <c r="C80" s="104">
        <v>1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5">
        <f t="shared" si="12"/>
        <v>1</v>
      </c>
      <c r="V80" s="96"/>
    </row>
    <row r="81" spans="1:22" ht="15" customHeight="1">
      <c r="A81" s="23" t="s">
        <v>123</v>
      </c>
      <c r="B81" s="104">
        <v>0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5">
        <f t="shared" si="12"/>
        <v>0</v>
      </c>
      <c r="V81" s="96"/>
    </row>
    <row r="82" spans="1:22" ht="15" customHeight="1">
      <c r="A82" s="23" t="s">
        <v>124</v>
      </c>
      <c r="B82" s="108">
        <v>0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5">
        <f t="shared" si="12"/>
        <v>0</v>
      </c>
      <c r="V82" s="96"/>
    </row>
    <row r="83" spans="1:22" ht="15" customHeight="1">
      <c r="A83" s="113" t="s">
        <v>24</v>
      </c>
      <c r="B83" s="104">
        <f aca="true" t="shared" si="13" ref="B83:Q83">SUM(B73:B82)</f>
        <v>0</v>
      </c>
      <c r="C83" s="104">
        <f t="shared" si="13"/>
        <v>2</v>
      </c>
      <c r="D83" s="104">
        <f t="shared" si="13"/>
        <v>0</v>
      </c>
      <c r="E83" s="104">
        <f t="shared" si="13"/>
        <v>0</v>
      </c>
      <c r="F83" s="104">
        <f t="shared" si="13"/>
        <v>0</v>
      </c>
      <c r="G83" s="104">
        <f t="shared" si="13"/>
        <v>0</v>
      </c>
      <c r="H83" s="104">
        <f t="shared" si="13"/>
        <v>0</v>
      </c>
      <c r="I83" s="104">
        <f t="shared" si="13"/>
        <v>1</v>
      </c>
      <c r="J83" s="104">
        <f t="shared" si="13"/>
        <v>0</v>
      </c>
      <c r="K83" s="104">
        <f t="shared" si="13"/>
        <v>0</v>
      </c>
      <c r="L83" s="104">
        <f t="shared" si="13"/>
        <v>0</v>
      </c>
      <c r="M83" s="104">
        <f t="shared" si="13"/>
        <v>0</v>
      </c>
      <c r="N83" s="104">
        <f t="shared" si="13"/>
        <v>0</v>
      </c>
      <c r="O83" s="104">
        <f t="shared" si="13"/>
        <v>1</v>
      </c>
      <c r="P83" s="104">
        <f t="shared" si="13"/>
        <v>0</v>
      </c>
      <c r="Q83" s="109">
        <f t="shared" si="13"/>
        <v>4</v>
      </c>
      <c r="V83" s="96"/>
    </row>
    <row r="84" spans="1:22" ht="15" customHeight="1">
      <c r="A84" s="137"/>
      <c r="B84" s="135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30"/>
      <c r="V84" s="96"/>
    </row>
    <row r="85" spans="1:22" ht="15" customHeight="1">
      <c r="A85" s="137"/>
      <c r="B85" s="135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30"/>
      <c r="V85" s="96"/>
    </row>
    <row r="86" spans="1:22" ht="15" customHeight="1">
      <c r="A86" s="137"/>
      <c r="B86" s="135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30"/>
      <c r="V86" s="96"/>
    </row>
    <row r="87" spans="1:22" ht="15" customHeight="1">
      <c r="A87" s="137"/>
      <c r="B87" s="135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30"/>
      <c r="V87" s="96"/>
    </row>
    <row r="88" spans="1:22" ht="15" customHeight="1">
      <c r="A88" s="137"/>
      <c r="B88" s="135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30"/>
      <c r="V88" s="96"/>
    </row>
    <row r="89" spans="1:22" ht="15" customHeight="1">
      <c r="A89" s="137"/>
      <c r="B89" s="135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30"/>
      <c r="V89" s="96"/>
    </row>
    <row r="90" spans="1:22" ht="15" customHeight="1">
      <c r="A90" s="137"/>
      <c r="B90" s="135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30"/>
      <c r="V90" s="96"/>
    </row>
    <row r="91" spans="1:22" ht="15" customHeight="1">
      <c r="A91" s="137"/>
      <c r="B91" s="135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30"/>
      <c r="V91" s="96"/>
    </row>
    <row r="92" spans="1:22" ht="15" customHeight="1">
      <c r="A92" s="137"/>
      <c r="B92" s="135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30"/>
      <c r="V92" s="96"/>
    </row>
    <row r="93" spans="1:22" ht="15" customHeight="1">
      <c r="A93" s="137"/>
      <c r="B93" s="135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30"/>
      <c r="V93" s="96"/>
    </row>
    <row r="94" spans="1:22" ht="15" customHeight="1">
      <c r="A94" s="119" t="s">
        <v>125</v>
      </c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30"/>
      <c r="V94" s="96"/>
    </row>
    <row r="95" spans="1:22" ht="15" customHeight="1">
      <c r="A95" s="23" t="s">
        <v>126</v>
      </c>
      <c r="B95" s="104">
        <v>2</v>
      </c>
      <c r="C95" s="104">
        <v>1</v>
      </c>
      <c r="D95" s="108">
        <v>0</v>
      </c>
      <c r="E95" s="108">
        <v>0</v>
      </c>
      <c r="F95" s="108">
        <v>0</v>
      </c>
      <c r="G95" s="108">
        <v>1</v>
      </c>
      <c r="H95" s="108">
        <v>2</v>
      </c>
      <c r="I95" s="108">
        <v>1</v>
      </c>
      <c r="J95" s="108">
        <v>3</v>
      </c>
      <c r="K95" s="108">
        <v>0</v>
      </c>
      <c r="L95" s="108">
        <v>1</v>
      </c>
      <c r="M95" s="108">
        <v>0</v>
      </c>
      <c r="N95" s="108">
        <v>0</v>
      </c>
      <c r="O95" s="108">
        <v>0</v>
      </c>
      <c r="P95" s="108">
        <v>3</v>
      </c>
      <c r="Q95" s="105">
        <f aca="true" t="shared" si="14" ref="Q95:Q104">SUM(B95:P95)</f>
        <v>14</v>
      </c>
      <c r="V95" s="96"/>
    </row>
    <row r="96" spans="1:22" ht="15" customHeight="1">
      <c r="A96" s="23" t="s">
        <v>127</v>
      </c>
      <c r="B96" s="104">
        <v>0</v>
      </c>
      <c r="C96" s="104">
        <v>1</v>
      </c>
      <c r="D96" s="108">
        <v>1</v>
      </c>
      <c r="E96" s="108">
        <v>1</v>
      </c>
      <c r="F96" s="108">
        <v>0</v>
      </c>
      <c r="G96" s="108">
        <v>1</v>
      </c>
      <c r="H96" s="108">
        <v>1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1</v>
      </c>
      <c r="O96" s="108">
        <v>0</v>
      </c>
      <c r="P96" s="108">
        <v>5</v>
      </c>
      <c r="Q96" s="105">
        <f t="shared" si="14"/>
        <v>11</v>
      </c>
      <c r="V96" s="96"/>
    </row>
    <row r="97" spans="1:22" ht="15" customHeight="1">
      <c r="A97" s="23" t="s">
        <v>128</v>
      </c>
      <c r="B97" s="104">
        <v>4</v>
      </c>
      <c r="C97" s="104">
        <v>11</v>
      </c>
      <c r="D97" s="108">
        <v>6</v>
      </c>
      <c r="E97" s="108">
        <v>5</v>
      </c>
      <c r="F97" s="108">
        <v>11</v>
      </c>
      <c r="G97" s="108">
        <v>9</v>
      </c>
      <c r="H97" s="108">
        <v>10</v>
      </c>
      <c r="I97" s="108">
        <v>6</v>
      </c>
      <c r="J97" s="108">
        <v>8</v>
      </c>
      <c r="K97" s="108">
        <v>4</v>
      </c>
      <c r="L97" s="108">
        <v>16</v>
      </c>
      <c r="M97" s="108">
        <v>1</v>
      </c>
      <c r="N97" s="108">
        <v>2</v>
      </c>
      <c r="O97" s="108">
        <v>12</v>
      </c>
      <c r="P97" s="108">
        <v>0</v>
      </c>
      <c r="Q97" s="105">
        <f t="shared" si="14"/>
        <v>105</v>
      </c>
      <c r="V97" s="96"/>
    </row>
    <row r="98" spans="1:22" ht="15" customHeight="1">
      <c r="A98" s="23" t="s">
        <v>129</v>
      </c>
      <c r="B98" s="104">
        <v>1</v>
      </c>
      <c r="C98" s="104">
        <v>0</v>
      </c>
      <c r="D98" s="108">
        <v>1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2</v>
      </c>
      <c r="L98" s="108">
        <v>2</v>
      </c>
      <c r="M98" s="108">
        <v>0</v>
      </c>
      <c r="N98" s="108">
        <v>0</v>
      </c>
      <c r="O98" s="108">
        <v>0</v>
      </c>
      <c r="P98" s="108">
        <v>0</v>
      </c>
      <c r="Q98" s="105">
        <f t="shared" si="14"/>
        <v>6</v>
      </c>
      <c r="V98" s="96"/>
    </row>
    <row r="99" spans="1:22" ht="15" customHeight="1">
      <c r="A99" s="23" t="s">
        <v>130</v>
      </c>
      <c r="B99" s="104">
        <v>10</v>
      </c>
      <c r="C99" s="104">
        <v>2</v>
      </c>
      <c r="D99" s="108">
        <v>8</v>
      </c>
      <c r="E99" s="108">
        <v>8</v>
      </c>
      <c r="F99" s="108">
        <v>11</v>
      </c>
      <c r="G99" s="108">
        <v>12</v>
      </c>
      <c r="H99" s="108">
        <v>10</v>
      </c>
      <c r="I99" s="108">
        <v>6</v>
      </c>
      <c r="J99" s="108">
        <v>2</v>
      </c>
      <c r="K99" s="108">
        <v>19</v>
      </c>
      <c r="L99" s="108">
        <v>5</v>
      </c>
      <c r="M99" s="108">
        <v>4</v>
      </c>
      <c r="N99" s="108">
        <v>6</v>
      </c>
      <c r="O99" s="108">
        <v>5</v>
      </c>
      <c r="P99" s="108">
        <v>13</v>
      </c>
      <c r="Q99" s="105">
        <f t="shared" si="14"/>
        <v>121</v>
      </c>
      <c r="V99" s="96"/>
    </row>
    <row r="100" spans="1:22" ht="15" customHeight="1">
      <c r="A100" s="23" t="s">
        <v>131</v>
      </c>
      <c r="B100" s="104">
        <v>0</v>
      </c>
      <c r="C100" s="104">
        <v>0</v>
      </c>
      <c r="D100" s="108">
        <v>1</v>
      </c>
      <c r="E100" s="108">
        <v>0</v>
      </c>
      <c r="F100" s="108">
        <v>0</v>
      </c>
      <c r="G100" s="108">
        <v>2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5">
        <f t="shared" si="14"/>
        <v>3</v>
      </c>
      <c r="V100" s="96"/>
    </row>
    <row r="101" spans="1:22" ht="15" customHeight="1">
      <c r="A101" s="23" t="s">
        <v>132</v>
      </c>
      <c r="B101" s="104">
        <v>0</v>
      </c>
      <c r="C101" s="104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5">
        <f t="shared" si="14"/>
        <v>0</v>
      </c>
      <c r="V101" s="96"/>
    </row>
    <row r="102" spans="1:22" ht="15" customHeight="1">
      <c r="A102" s="23" t="s">
        <v>133</v>
      </c>
      <c r="B102" s="104">
        <v>0</v>
      </c>
      <c r="C102" s="104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5">
        <f t="shared" si="14"/>
        <v>0</v>
      </c>
      <c r="V102" s="96"/>
    </row>
    <row r="103" spans="1:22" ht="15" customHeight="1">
      <c r="A103" s="23" t="s">
        <v>134</v>
      </c>
      <c r="B103" s="104">
        <v>0</v>
      </c>
      <c r="C103" s="104">
        <v>0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5">
        <f t="shared" si="14"/>
        <v>0</v>
      </c>
      <c r="V103" s="96"/>
    </row>
    <row r="104" spans="1:22" ht="15" customHeight="1">
      <c r="A104" s="23" t="s">
        <v>135</v>
      </c>
      <c r="B104" s="108">
        <v>2</v>
      </c>
      <c r="C104" s="108">
        <v>0</v>
      </c>
      <c r="D104" s="108">
        <v>0</v>
      </c>
      <c r="E104" s="108">
        <v>1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5">
        <f t="shared" si="14"/>
        <v>3</v>
      </c>
      <c r="V104" s="96"/>
    </row>
    <row r="105" spans="1:22" ht="15" customHeight="1">
      <c r="A105" s="113" t="s">
        <v>24</v>
      </c>
      <c r="B105" s="104">
        <f aca="true" t="shared" si="15" ref="B105:Q105">SUM(B95:B104)</f>
        <v>19</v>
      </c>
      <c r="C105" s="104">
        <f t="shared" si="15"/>
        <v>15</v>
      </c>
      <c r="D105" s="104">
        <f t="shared" si="15"/>
        <v>17</v>
      </c>
      <c r="E105" s="104">
        <f t="shared" si="15"/>
        <v>15</v>
      </c>
      <c r="F105" s="104">
        <f t="shared" si="15"/>
        <v>22</v>
      </c>
      <c r="G105" s="104">
        <f t="shared" si="15"/>
        <v>25</v>
      </c>
      <c r="H105" s="104">
        <f t="shared" si="15"/>
        <v>23</v>
      </c>
      <c r="I105" s="104">
        <f t="shared" si="15"/>
        <v>13</v>
      </c>
      <c r="J105" s="104">
        <f t="shared" si="15"/>
        <v>13</v>
      </c>
      <c r="K105" s="104">
        <f t="shared" si="15"/>
        <v>25</v>
      </c>
      <c r="L105" s="104">
        <f t="shared" si="15"/>
        <v>24</v>
      </c>
      <c r="M105" s="104">
        <f t="shared" si="15"/>
        <v>5</v>
      </c>
      <c r="N105" s="104">
        <f t="shared" si="15"/>
        <v>9</v>
      </c>
      <c r="O105" s="104">
        <f t="shared" si="15"/>
        <v>17</v>
      </c>
      <c r="P105" s="104">
        <f t="shared" si="15"/>
        <v>21</v>
      </c>
      <c r="Q105" s="109">
        <f t="shared" si="15"/>
        <v>263</v>
      </c>
      <c r="V105" s="96"/>
    </row>
    <row r="106" spans="1:22" ht="15" customHeight="1">
      <c r="A106" s="138"/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30"/>
      <c r="V106" s="96"/>
    </row>
    <row r="107" spans="1:22" ht="15" customHeight="1">
      <c r="A107" s="116" t="s">
        <v>136</v>
      </c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30"/>
      <c r="V107" s="96"/>
    </row>
    <row r="108" spans="1:22" ht="15" customHeight="1">
      <c r="A108" s="23" t="s">
        <v>137</v>
      </c>
      <c r="B108" s="104">
        <v>0</v>
      </c>
      <c r="C108" s="104">
        <v>3</v>
      </c>
      <c r="D108" s="108">
        <v>0</v>
      </c>
      <c r="E108" s="108">
        <v>0</v>
      </c>
      <c r="F108" s="108">
        <v>0</v>
      </c>
      <c r="G108" s="108">
        <v>1</v>
      </c>
      <c r="H108" s="108">
        <v>0</v>
      </c>
      <c r="I108" s="108">
        <v>0</v>
      </c>
      <c r="J108" s="108">
        <v>0</v>
      </c>
      <c r="K108" s="108">
        <v>2</v>
      </c>
      <c r="L108" s="108">
        <v>2</v>
      </c>
      <c r="M108" s="108">
        <v>0</v>
      </c>
      <c r="N108" s="108">
        <v>0</v>
      </c>
      <c r="O108" s="108">
        <v>1</v>
      </c>
      <c r="P108" s="108">
        <v>0</v>
      </c>
      <c r="Q108" s="105">
        <f aca="true" t="shared" si="16" ref="Q108:Q117">SUM(B108:P108)</f>
        <v>9</v>
      </c>
      <c r="V108" s="96"/>
    </row>
    <row r="109" spans="1:22" ht="15" customHeight="1">
      <c r="A109" s="23" t="s">
        <v>138</v>
      </c>
      <c r="B109" s="104">
        <v>1</v>
      </c>
      <c r="C109" s="104">
        <v>0</v>
      </c>
      <c r="D109" s="108">
        <v>1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5">
        <f t="shared" si="16"/>
        <v>2</v>
      </c>
      <c r="V109" s="96"/>
    </row>
    <row r="110" spans="1:22" ht="15" customHeight="1">
      <c r="A110" s="23" t="s">
        <v>139</v>
      </c>
      <c r="B110" s="104">
        <v>0</v>
      </c>
      <c r="C110" s="104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5">
        <f t="shared" si="16"/>
        <v>0</v>
      </c>
      <c r="V110" s="96"/>
    </row>
    <row r="111" spans="1:22" ht="15" customHeight="1">
      <c r="A111" s="23" t="s">
        <v>140</v>
      </c>
      <c r="B111" s="104">
        <v>0</v>
      </c>
      <c r="C111" s="104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2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5">
        <f t="shared" si="16"/>
        <v>2</v>
      </c>
      <c r="V111" s="96"/>
    </row>
    <row r="112" spans="1:22" ht="15" customHeight="1">
      <c r="A112" s="23" t="s">
        <v>141</v>
      </c>
      <c r="B112" s="104">
        <v>0</v>
      </c>
      <c r="C112" s="104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1</v>
      </c>
      <c r="L112" s="108">
        <v>0</v>
      </c>
      <c r="M112" s="108">
        <v>0</v>
      </c>
      <c r="N112" s="108">
        <v>0</v>
      </c>
      <c r="O112" s="108">
        <v>1</v>
      </c>
      <c r="P112" s="108">
        <v>0</v>
      </c>
      <c r="Q112" s="105">
        <f t="shared" si="16"/>
        <v>2</v>
      </c>
      <c r="V112" s="96"/>
    </row>
    <row r="113" spans="1:22" ht="15" customHeight="1">
      <c r="A113" s="23" t="s">
        <v>142</v>
      </c>
      <c r="B113" s="104">
        <v>0</v>
      </c>
      <c r="C113" s="104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5">
        <f t="shared" si="16"/>
        <v>0</v>
      </c>
      <c r="V113" s="96"/>
    </row>
    <row r="114" spans="1:22" ht="15" customHeight="1">
      <c r="A114" s="23" t="s">
        <v>143</v>
      </c>
      <c r="B114" s="104">
        <v>0</v>
      </c>
      <c r="C114" s="104">
        <v>0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5">
        <f t="shared" si="16"/>
        <v>0</v>
      </c>
      <c r="V114" s="96"/>
    </row>
    <row r="115" spans="1:22" ht="15" customHeight="1">
      <c r="A115" s="23" t="s">
        <v>144</v>
      </c>
      <c r="B115" s="104">
        <v>0</v>
      </c>
      <c r="C115" s="104">
        <v>0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5">
        <f t="shared" si="16"/>
        <v>0</v>
      </c>
      <c r="V115" s="96"/>
    </row>
    <row r="116" spans="1:22" ht="15" customHeight="1">
      <c r="A116" s="23" t="s">
        <v>145</v>
      </c>
      <c r="B116" s="104">
        <v>0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5">
        <f t="shared" si="16"/>
        <v>0</v>
      </c>
      <c r="V116" s="96"/>
    </row>
    <row r="117" spans="1:22" ht="15" customHeight="1">
      <c r="A117" s="23" t="s">
        <v>146</v>
      </c>
      <c r="B117" s="108">
        <v>0</v>
      </c>
      <c r="C117" s="108">
        <v>3</v>
      </c>
      <c r="D117" s="108">
        <v>1</v>
      </c>
      <c r="E117" s="108">
        <v>1</v>
      </c>
      <c r="F117" s="108">
        <v>2</v>
      </c>
      <c r="G117" s="108">
        <v>3</v>
      </c>
      <c r="H117" s="108">
        <v>1</v>
      </c>
      <c r="I117" s="108">
        <v>1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1</v>
      </c>
      <c r="P117" s="108">
        <v>1</v>
      </c>
      <c r="Q117" s="105">
        <f t="shared" si="16"/>
        <v>14</v>
      </c>
      <c r="V117" s="96"/>
    </row>
    <row r="118" spans="1:22" ht="15" customHeight="1">
      <c r="A118" s="113" t="s">
        <v>24</v>
      </c>
      <c r="B118" s="104">
        <f aca="true" t="shared" si="17" ref="B118:Q118">SUM(B108:B117)</f>
        <v>1</v>
      </c>
      <c r="C118" s="104">
        <f t="shared" si="17"/>
        <v>6</v>
      </c>
      <c r="D118" s="104">
        <f t="shared" si="17"/>
        <v>2</v>
      </c>
      <c r="E118" s="104">
        <f t="shared" si="17"/>
        <v>1</v>
      </c>
      <c r="F118" s="104">
        <f t="shared" si="17"/>
        <v>2</v>
      </c>
      <c r="G118" s="104">
        <f t="shared" si="17"/>
        <v>4</v>
      </c>
      <c r="H118" s="104">
        <f t="shared" si="17"/>
        <v>1</v>
      </c>
      <c r="I118" s="104">
        <f t="shared" si="17"/>
        <v>1</v>
      </c>
      <c r="J118" s="104">
        <f t="shared" si="17"/>
        <v>0</v>
      </c>
      <c r="K118" s="104">
        <f t="shared" si="17"/>
        <v>5</v>
      </c>
      <c r="L118" s="104">
        <f t="shared" si="17"/>
        <v>2</v>
      </c>
      <c r="M118" s="104">
        <f t="shared" si="17"/>
        <v>0</v>
      </c>
      <c r="N118" s="104">
        <f t="shared" si="17"/>
        <v>0</v>
      </c>
      <c r="O118" s="104">
        <f t="shared" si="17"/>
        <v>3</v>
      </c>
      <c r="P118" s="104">
        <f t="shared" si="17"/>
        <v>1</v>
      </c>
      <c r="Q118" s="109">
        <f t="shared" si="17"/>
        <v>29</v>
      </c>
      <c r="V118" s="96"/>
    </row>
    <row r="119" spans="1:22" ht="15" customHeight="1">
      <c r="A119" s="13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V119" s="96"/>
    </row>
    <row r="120" spans="1:22" ht="15" customHeight="1">
      <c r="A120" s="138" t="s">
        <v>147</v>
      </c>
      <c r="B120" s="135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30"/>
      <c r="V120" s="96"/>
    </row>
    <row r="121" spans="1:22" ht="15" customHeight="1">
      <c r="A121" s="138" t="s">
        <v>48</v>
      </c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30"/>
      <c r="V121" s="96"/>
    </row>
    <row r="122" spans="1:22" ht="15" customHeight="1">
      <c r="A122" s="23" t="s">
        <v>148</v>
      </c>
      <c r="B122" s="104">
        <v>0</v>
      </c>
      <c r="C122" s="104">
        <v>0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5">
        <f aca="true" t="shared" si="18" ref="Q122:Q131">SUM(B122:P122)</f>
        <v>0</v>
      </c>
      <c r="V122" s="96"/>
    </row>
    <row r="123" spans="1:22" ht="15" customHeight="1">
      <c r="A123" s="23" t="s">
        <v>149</v>
      </c>
      <c r="B123" s="104">
        <v>0</v>
      </c>
      <c r="C123" s="104">
        <v>0</v>
      </c>
      <c r="D123" s="108">
        <v>1</v>
      </c>
      <c r="E123" s="108">
        <v>0</v>
      </c>
      <c r="F123" s="108">
        <v>2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5">
        <f t="shared" si="18"/>
        <v>3</v>
      </c>
      <c r="V123" s="96"/>
    </row>
    <row r="124" spans="1:22" ht="15" customHeight="1">
      <c r="A124" s="23" t="s">
        <v>150</v>
      </c>
      <c r="B124" s="104">
        <v>0</v>
      </c>
      <c r="C124" s="104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  <c r="Q124" s="105">
        <f t="shared" si="18"/>
        <v>0</v>
      </c>
      <c r="V124" s="96"/>
    </row>
    <row r="125" spans="1:22" ht="15" customHeight="1">
      <c r="A125" s="23" t="s">
        <v>151</v>
      </c>
      <c r="B125" s="104">
        <v>0</v>
      </c>
      <c r="C125" s="104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5">
        <f t="shared" si="18"/>
        <v>0</v>
      </c>
      <c r="V125" s="96"/>
    </row>
    <row r="126" spans="1:22" ht="15" customHeight="1">
      <c r="A126" s="23" t="s">
        <v>152</v>
      </c>
      <c r="B126" s="104">
        <v>0</v>
      </c>
      <c r="C126" s="104">
        <v>0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5">
        <f t="shared" si="18"/>
        <v>0</v>
      </c>
      <c r="V126" s="96"/>
    </row>
    <row r="127" spans="1:22" ht="15" customHeight="1">
      <c r="A127" s="23" t="s">
        <v>153</v>
      </c>
      <c r="B127" s="104">
        <v>0</v>
      </c>
      <c r="C127" s="104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5">
        <f t="shared" si="18"/>
        <v>0</v>
      </c>
      <c r="V127" s="96"/>
    </row>
    <row r="128" spans="1:22" ht="15" customHeight="1">
      <c r="A128" s="23" t="s">
        <v>154</v>
      </c>
      <c r="B128" s="104">
        <v>0</v>
      </c>
      <c r="C128" s="104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5">
        <f t="shared" si="18"/>
        <v>0</v>
      </c>
      <c r="V128" s="96"/>
    </row>
    <row r="129" spans="1:22" ht="15" customHeight="1">
      <c r="A129" s="23" t="s">
        <v>155</v>
      </c>
      <c r="B129" s="104">
        <v>0</v>
      </c>
      <c r="C129" s="104">
        <v>1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5">
        <f t="shared" si="18"/>
        <v>1</v>
      </c>
      <c r="V129" s="96"/>
    </row>
    <row r="130" spans="1:22" ht="15" customHeight="1">
      <c r="A130" s="23" t="s">
        <v>156</v>
      </c>
      <c r="B130" s="104">
        <v>0</v>
      </c>
      <c r="C130" s="104">
        <v>0</v>
      </c>
      <c r="D130" s="104">
        <v>0</v>
      </c>
      <c r="E130" s="104">
        <v>0</v>
      </c>
      <c r="F130" s="104">
        <v>0</v>
      </c>
      <c r="G130" s="104">
        <v>1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5">
        <f t="shared" si="18"/>
        <v>1</v>
      </c>
      <c r="V130" s="96"/>
    </row>
    <row r="131" spans="1:22" ht="15" customHeight="1">
      <c r="A131" s="45" t="s">
        <v>157</v>
      </c>
      <c r="B131" s="108">
        <v>0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8">
        <v>0</v>
      </c>
      <c r="Q131" s="130">
        <f t="shared" si="18"/>
        <v>0</v>
      </c>
      <c r="V131" s="96"/>
    </row>
    <row r="132" spans="1:22" ht="15" customHeight="1">
      <c r="A132" s="113" t="s">
        <v>24</v>
      </c>
      <c r="B132" s="104">
        <f aca="true" t="shared" si="19" ref="B132:Q132">SUM(B122:B130)</f>
        <v>0</v>
      </c>
      <c r="C132" s="104">
        <f t="shared" si="19"/>
        <v>1</v>
      </c>
      <c r="D132" s="104">
        <f t="shared" si="19"/>
        <v>1</v>
      </c>
      <c r="E132" s="104">
        <f t="shared" si="19"/>
        <v>0</v>
      </c>
      <c r="F132" s="104">
        <f t="shared" si="19"/>
        <v>2</v>
      </c>
      <c r="G132" s="104">
        <f t="shared" si="19"/>
        <v>1</v>
      </c>
      <c r="H132" s="104">
        <f t="shared" si="19"/>
        <v>0</v>
      </c>
      <c r="I132" s="104">
        <f t="shared" si="19"/>
        <v>0</v>
      </c>
      <c r="J132" s="104">
        <f t="shared" si="19"/>
        <v>0</v>
      </c>
      <c r="K132" s="104">
        <f t="shared" si="19"/>
        <v>0</v>
      </c>
      <c r="L132" s="104">
        <f t="shared" si="19"/>
        <v>0</v>
      </c>
      <c r="M132" s="104">
        <f t="shared" si="19"/>
        <v>0</v>
      </c>
      <c r="N132" s="104">
        <f t="shared" si="19"/>
        <v>0</v>
      </c>
      <c r="O132" s="104">
        <f t="shared" si="19"/>
        <v>0</v>
      </c>
      <c r="P132" s="104">
        <f t="shared" si="19"/>
        <v>0</v>
      </c>
      <c r="Q132" s="109">
        <f t="shared" si="19"/>
        <v>5</v>
      </c>
      <c r="V132" s="96"/>
    </row>
    <row r="133" spans="1:22" ht="15" customHeight="1">
      <c r="A133" s="140"/>
      <c r="B133" s="135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30"/>
      <c r="V133" s="96"/>
    </row>
    <row r="134" spans="1:22" ht="15" customHeight="1">
      <c r="A134" s="140"/>
      <c r="B134" s="135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30"/>
      <c r="V134" s="96"/>
    </row>
    <row r="135" spans="1:22" ht="15" customHeight="1">
      <c r="A135" s="140"/>
      <c r="B135" s="135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30"/>
      <c r="V135" s="96"/>
    </row>
    <row r="136" spans="1:22" ht="15" customHeight="1">
      <c r="A136" s="140"/>
      <c r="B136" s="135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30"/>
      <c r="V136" s="96"/>
    </row>
    <row r="137" spans="1:22" ht="15" customHeight="1">
      <c r="A137" s="140"/>
      <c r="B137" s="135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30"/>
      <c r="V137" s="96"/>
    </row>
    <row r="138" spans="1:22" ht="15" customHeight="1">
      <c r="A138" s="140"/>
      <c r="B138" s="135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30"/>
      <c r="V138" s="96"/>
    </row>
    <row r="139" spans="1:22" ht="15" customHeight="1">
      <c r="A139" s="140"/>
      <c r="B139" s="135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30"/>
      <c r="V139" s="96"/>
    </row>
    <row r="140" spans="1:22" ht="15" customHeight="1">
      <c r="A140" s="141" t="s">
        <v>158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0"/>
      <c r="V140" s="96"/>
    </row>
    <row r="141" spans="1:22" ht="15" customHeight="1">
      <c r="A141" s="142" t="s">
        <v>49</v>
      </c>
      <c r="B141" s="120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0"/>
      <c r="V141" s="96"/>
    </row>
    <row r="142" spans="1:22" ht="15" customHeight="1">
      <c r="A142" s="23" t="s">
        <v>159</v>
      </c>
      <c r="B142" s="108">
        <v>3</v>
      </c>
      <c r="C142" s="108">
        <v>3</v>
      </c>
      <c r="D142" s="108">
        <v>1</v>
      </c>
      <c r="E142" s="108">
        <v>1</v>
      </c>
      <c r="F142" s="108">
        <v>0</v>
      </c>
      <c r="G142" s="108">
        <v>0</v>
      </c>
      <c r="H142" s="108">
        <v>0</v>
      </c>
      <c r="I142" s="108">
        <v>3</v>
      </c>
      <c r="J142" s="108">
        <v>0</v>
      </c>
      <c r="K142" s="108">
        <v>1</v>
      </c>
      <c r="L142" s="108">
        <v>5</v>
      </c>
      <c r="M142" s="108">
        <v>0</v>
      </c>
      <c r="N142" s="108">
        <v>6</v>
      </c>
      <c r="O142" s="108">
        <v>0</v>
      </c>
      <c r="P142" s="108">
        <v>0</v>
      </c>
      <c r="Q142" s="117">
        <f aca="true" t="shared" si="20" ref="Q142:Q151">SUM(B142:P142)</f>
        <v>23</v>
      </c>
      <c r="V142" s="96"/>
    </row>
    <row r="143" spans="1:22" ht="15" customHeight="1">
      <c r="A143" s="23" t="s">
        <v>160</v>
      </c>
      <c r="B143" s="108">
        <v>1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2</v>
      </c>
      <c r="J143" s="108">
        <v>0</v>
      </c>
      <c r="K143" s="108">
        <v>0</v>
      </c>
      <c r="L143" s="108">
        <v>1</v>
      </c>
      <c r="M143" s="108">
        <v>1</v>
      </c>
      <c r="N143" s="108">
        <v>1</v>
      </c>
      <c r="O143" s="108">
        <v>0</v>
      </c>
      <c r="P143" s="108">
        <v>0</v>
      </c>
      <c r="Q143" s="117">
        <f t="shared" si="20"/>
        <v>6</v>
      </c>
      <c r="V143" s="96"/>
    </row>
    <row r="144" spans="1:22" ht="15" customHeight="1">
      <c r="A144" s="23" t="s">
        <v>161</v>
      </c>
      <c r="B144" s="108">
        <v>0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1</v>
      </c>
      <c r="J144" s="108">
        <v>1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17">
        <f t="shared" si="20"/>
        <v>2</v>
      </c>
      <c r="V144" s="96"/>
    </row>
    <row r="145" spans="1:22" ht="15" customHeight="1">
      <c r="A145" s="23" t="s">
        <v>162</v>
      </c>
      <c r="B145" s="108">
        <v>0</v>
      </c>
      <c r="C145" s="108">
        <v>0</v>
      </c>
      <c r="D145" s="108">
        <v>0</v>
      </c>
      <c r="E145" s="108">
        <v>0</v>
      </c>
      <c r="F145" s="108">
        <v>0</v>
      </c>
      <c r="G145" s="108">
        <v>0</v>
      </c>
      <c r="H145" s="108">
        <v>0</v>
      </c>
      <c r="I145" s="108">
        <v>0</v>
      </c>
      <c r="J145" s="108">
        <v>0</v>
      </c>
      <c r="K145" s="108">
        <v>2</v>
      </c>
      <c r="L145" s="108">
        <v>1</v>
      </c>
      <c r="M145" s="108">
        <v>0</v>
      </c>
      <c r="N145" s="108">
        <v>0</v>
      </c>
      <c r="O145" s="108">
        <v>0</v>
      </c>
      <c r="P145" s="108">
        <v>0</v>
      </c>
      <c r="Q145" s="117">
        <f t="shared" si="20"/>
        <v>3</v>
      </c>
      <c r="V145" s="96"/>
    </row>
    <row r="146" spans="1:22" ht="15" customHeight="1">
      <c r="A146" s="23" t="s">
        <v>163</v>
      </c>
      <c r="B146" s="108">
        <v>1</v>
      </c>
      <c r="C146" s="108"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17">
        <f t="shared" si="20"/>
        <v>1</v>
      </c>
      <c r="V146" s="96"/>
    </row>
    <row r="147" spans="1:22" ht="15" customHeight="1">
      <c r="A147" s="23" t="s">
        <v>164</v>
      </c>
      <c r="B147" s="108">
        <v>0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17">
        <f t="shared" si="20"/>
        <v>0</v>
      </c>
      <c r="V147" s="96"/>
    </row>
    <row r="148" spans="1:22" ht="15" customHeight="1">
      <c r="A148" s="23" t="s">
        <v>165</v>
      </c>
      <c r="B148" s="108">
        <v>0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17">
        <f t="shared" si="20"/>
        <v>0</v>
      </c>
      <c r="V148" s="96"/>
    </row>
    <row r="149" spans="1:22" ht="15" customHeight="1">
      <c r="A149" s="23" t="s">
        <v>166</v>
      </c>
      <c r="B149" s="108">
        <v>2</v>
      </c>
      <c r="C149" s="108">
        <v>0</v>
      </c>
      <c r="D149" s="108">
        <v>0</v>
      </c>
      <c r="E149" s="108">
        <v>0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17">
        <f t="shared" si="20"/>
        <v>2</v>
      </c>
      <c r="V149" s="96"/>
    </row>
    <row r="150" spans="1:22" ht="15" customHeight="1">
      <c r="A150" s="23" t="s">
        <v>167</v>
      </c>
      <c r="B150" s="108">
        <v>0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17">
        <f t="shared" si="20"/>
        <v>0</v>
      </c>
      <c r="V150" s="96"/>
    </row>
    <row r="151" spans="1:22" ht="15" customHeight="1">
      <c r="A151" s="45" t="s">
        <v>168</v>
      </c>
      <c r="B151" s="108">
        <v>0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43">
        <f t="shared" si="20"/>
        <v>0</v>
      </c>
      <c r="V151" s="96"/>
    </row>
    <row r="152" spans="1:22" ht="15" customHeight="1">
      <c r="A152" s="113" t="s">
        <v>24</v>
      </c>
      <c r="B152" s="104">
        <f aca="true" t="shared" si="21" ref="B152:Q152">SUM(B142:B150)</f>
        <v>7</v>
      </c>
      <c r="C152" s="104">
        <f t="shared" si="21"/>
        <v>3</v>
      </c>
      <c r="D152" s="104">
        <f t="shared" si="21"/>
        <v>1</v>
      </c>
      <c r="E152" s="104">
        <f t="shared" si="21"/>
        <v>1</v>
      </c>
      <c r="F152" s="104">
        <f t="shared" si="21"/>
        <v>0</v>
      </c>
      <c r="G152" s="104">
        <f t="shared" si="21"/>
        <v>0</v>
      </c>
      <c r="H152" s="104">
        <f t="shared" si="21"/>
        <v>0</v>
      </c>
      <c r="I152" s="104">
        <f t="shared" si="21"/>
        <v>6</v>
      </c>
      <c r="J152" s="104">
        <f t="shared" si="21"/>
        <v>1</v>
      </c>
      <c r="K152" s="104">
        <f t="shared" si="21"/>
        <v>3</v>
      </c>
      <c r="L152" s="104">
        <f t="shared" si="21"/>
        <v>7</v>
      </c>
      <c r="M152" s="104">
        <f t="shared" si="21"/>
        <v>1</v>
      </c>
      <c r="N152" s="104">
        <f t="shared" si="21"/>
        <v>7</v>
      </c>
      <c r="O152" s="104">
        <f t="shared" si="21"/>
        <v>0</v>
      </c>
      <c r="P152" s="104">
        <f t="shared" si="21"/>
        <v>0</v>
      </c>
      <c r="Q152" s="114">
        <f t="shared" si="21"/>
        <v>37</v>
      </c>
      <c r="V152" s="96"/>
    </row>
    <row r="153" spans="1:22" ht="15" customHeight="1">
      <c r="A153" s="139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V153" s="96"/>
    </row>
    <row r="154" spans="1:22" ht="15" customHeight="1">
      <c r="A154" s="144" t="s">
        <v>169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V154" s="96"/>
    </row>
    <row r="155" spans="1:22" ht="15" customHeight="1">
      <c r="A155" s="145" t="s">
        <v>50</v>
      </c>
      <c r="B155" s="14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V155" s="96"/>
    </row>
    <row r="156" spans="1:22" ht="15" customHeight="1">
      <c r="A156" s="23" t="s">
        <v>170</v>
      </c>
      <c r="B156" s="104">
        <v>1</v>
      </c>
      <c r="C156" s="104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1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17">
        <f aca="true" t="shared" si="22" ref="Q156:Q165">SUM(B156:P156)</f>
        <v>2</v>
      </c>
      <c r="V156" s="96"/>
    </row>
    <row r="157" spans="1:22" ht="15" customHeight="1">
      <c r="A157" s="23" t="s">
        <v>171</v>
      </c>
      <c r="B157" s="104">
        <v>0</v>
      </c>
      <c r="C157" s="104">
        <v>0</v>
      </c>
      <c r="D157" s="108">
        <v>0</v>
      </c>
      <c r="E157" s="108">
        <v>0</v>
      </c>
      <c r="F157" s="108">
        <v>1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17">
        <f t="shared" si="22"/>
        <v>1</v>
      </c>
      <c r="V157" s="96"/>
    </row>
    <row r="158" spans="1:22" ht="15" customHeight="1">
      <c r="A158" s="23" t="s">
        <v>172</v>
      </c>
      <c r="B158" s="104">
        <v>0</v>
      </c>
      <c r="C158" s="104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17">
        <f t="shared" si="22"/>
        <v>0</v>
      </c>
      <c r="V158" s="96"/>
    </row>
    <row r="159" spans="1:22" ht="15" customHeight="1">
      <c r="A159" s="23" t="s">
        <v>173</v>
      </c>
      <c r="B159" s="104">
        <v>0</v>
      </c>
      <c r="C159" s="104">
        <v>0</v>
      </c>
      <c r="D159" s="108">
        <v>0</v>
      </c>
      <c r="E159" s="108">
        <v>0</v>
      </c>
      <c r="F159" s="108">
        <v>0</v>
      </c>
      <c r="G159" s="108">
        <v>1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17">
        <f t="shared" si="22"/>
        <v>1</v>
      </c>
      <c r="V159" s="96"/>
    </row>
    <row r="160" spans="1:22" ht="15" customHeight="1">
      <c r="A160" s="23" t="s">
        <v>174</v>
      </c>
      <c r="B160" s="104">
        <v>0</v>
      </c>
      <c r="C160" s="104">
        <v>0</v>
      </c>
      <c r="D160" s="108">
        <v>0</v>
      </c>
      <c r="E160" s="108">
        <v>1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17">
        <f t="shared" si="22"/>
        <v>1</v>
      </c>
      <c r="V160" s="96"/>
    </row>
    <row r="161" spans="1:22" ht="15" customHeight="1">
      <c r="A161" s="23" t="s">
        <v>175</v>
      </c>
      <c r="B161" s="104">
        <v>0</v>
      </c>
      <c r="C161" s="104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17">
        <f t="shared" si="22"/>
        <v>0</v>
      </c>
      <c r="V161" s="96"/>
    </row>
    <row r="162" spans="1:22" ht="15" customHeight="1">
      <c r="A162" s="23" t="s">
        <v>176</v>
      </c>
      <c r="B162" s="104">
        <v>0</v>
      </c>
      <c r="C162" s="104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17">
        <f t="shared" si="22"/>
        <v>0</v>
      </c>
      <c r="V162" s="96"/>
    </row>
    <row r="163" spans="1:22" ht="15" customHeight="1">
      <c r="A163" s="23" t="s">
        <v>177</v>
      </c>
      <c r="B163" s="104">
        <v>0</v>
      </c>
      <c r="C163" s="104">
        <v>0</v>
      </c>
      <c r="D163" s="108">
        <v>0</v>
      </c>
      <c r="E163" s="108">
        <v>0</v>
      </c>
      <c r="F163" s="108">
        <v>0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47">
        <f t="shared" si="22"/>
        <v>0</v>
      </c>
      <c r="V163" s="96"/>
    </row>
    <row r="164" spans="1:22" ht="15" customHeight="1">
      <c r="A164" s="23" t="s">
        <v>178</v>
      </c>
      <c r="B164" s="104">
        <v>0</v>
      </c>
      <c r="C164" s="104">
        <v>0</v>
      </c>
      <c r="D164" s="104">
        <v>0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47">
        <f t="shared" si="22"/>
        <v>0</v>
      </c>
      <c r="V164" s="96"/>
    </row>
    <row r="165" spans="1:22" ht="15" customHeight="1">
      <c r="A165" s="23" t="s">
        <v>179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47">
        <f t="shared" si="22"/>
        <v>0</v>
      </c>
      <c r="V165" s="96"/>
    </row>
    <row r="166" spans="1:22" ht="15" customHeight="1">
      <c r="A166" s="148" t="s">
        <v>24</v>
      </c>
      <c r="B166" s="104">
        <f aca="true" t="shared" si="23" ref="B166:Q166">SUM(B156:B165)</f>
        <v>1</v>
      </c>
      <c r="C166" s="104">
        <f t="shared" si="23"/>
        <v>0</v>
      </c>
      <c r="D166" s="104">
        <f t="shared" si="23"/>
        <v>0</v>
      </c>
      <c r="E166" s="104">
        <f t="shared" si="23"/>
        <v>1</v>
      </c>
      <c r="F166" s="104">
        <f t="shared" si="23"/>
        <v>1</v>
      </c>
      <c r="G166" s="104">
        <f t="shared" si="23"/>
        <v>1</v>
      </c>
      <c r="H166" s="104">
        <f t="shared" si="23"/>
        <v>0</v>
      </c>
      <c r="I166" s="104">
        <f t="shared" si="23"/>
        <v>0</v>
      </c>
      <c r="J166" s="104">
        <f t="shared" si="23"/>
        <v>0</v>
      </c>
      <c r="K166" s="104">
        <f t="shared" si="23"/>
        <v>1</v>
      </c>
      <c r="L166" s="104">
        <f t="shared" si="23"/>
        <v>0</v>
      </c>
      <c r="M166" s="104">
        <f t="shared" si="23"/>
        <v>0</v>
      </c>
      <c r="N166" s="104">
        <f t="shared" si="23"/>
        <v>0</v>
      </c>
      <c r="O166" s="104">
        <f t="shared" si="23"/>
        <v>0</v>
      </c>
      <c r="P166" s="104">
        <f t="shared" si="23"/>
        <v>0</v>
      </c>
      <c r="Q166" s="109">
        <f t="shared" si="23"/>
        <v>5</v>
      </c>
      <c r="V166" s="96"/>
    </row>
    <row r="167" spans="1:22" ht="15" customHeight="1">
      <c r="A167" s="100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V167" s="96"/>
    </row>
    <row r="168" spans="1:22" ht="15" customHeight="1">
      <c r="A168" s="145"/>
      <c r="B168" s="14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V168" s="96"/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</sheetData>
  <sheetProtection selectLockedCells="1" selectUnlockedCells="1"/>
  <printOptions/>
  <pageMargins left="2.0076388888888888" right="0.27569444444444446" top="0.66875" bottom="0.5118055555555555" header="0.4722222222222222" footer="0.5118055555555555"/>
  <pageSetup horizontalDpi="300" verticalDpi="300" orientation="landscape" paperSize="9" scale="72" r:id="rId1"/>
  <headerFooter alignWithMargins="0">
    <oddHeader>&amp;CELEZIONI REGIONALI: PREFERENZE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Giampaolo Bonacina</cp:lastModifiedBy>
  <cp:lastPrinted>2023-02-13T18:55:23Z</cp:lastPrinted>
  <dcterms:modified xsi:type="dcterms:W3CDTF">2023-02-17T13:01:09Z</dcterms:modified>
  <cp:category/>
  <cp:version/>
  <cp:contentType/>
  <cp:contentStatus/>
</cp:coreProperties>
</file>